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KoEgLfe8hfviaFByDrXU+au1V/757QDNoN5INmcG8H1wshKdTZNUgjS09B1PRf3K4FW7YJeKv0gnF2Qp9XA3Q==" workbookSaltValue="BBrqGJka2pm3IA/hAu+i7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<sst xmlns="http://schemas.openxmlformats.org/spreadsheetml/2006/main" xmlns:r="http://schemas.openxmlformats.org/officeDocument/2006/relationships" count="111" uniqueCount="111">
  <si>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</si>
  <si>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</si>
  <si>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</si>
  <si>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</si>
  <si>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</si>
  <si>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</si>
  <si>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</si>
  <si>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</si>
  <si>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</si>
  <si>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</si>
  <si>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</si>
  <si>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</si>
  <si>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</si>
  <si>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</si>
  <si>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</si>
  <si>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</si>
  <si>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</si>
  <si>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</si>
  <si>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</si>
  <si>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</si>
  <si>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</si>
  <si>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</si>
  <si>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</si>
  <si>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</si>
  <si>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</si>
  <si>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</si>
  <si>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</si>
  <si>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</si>
  <si>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</si>
  <si>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</si>
  <si>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</si>
  <si>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</si>
  <si>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</si>
  <si>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</si>
  <si>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</si>
  <si>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</si>
  <si>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</si>
  <si>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</si>
  <si>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</si>
  <si>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</si>
  <si>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</si>
  <si>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</si>
  <si>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</si>
  <si>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</si>
  <si>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</si>
  <si>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</si>
  <si>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</si>
  <si>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</si>
  <si>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</si>
  <si>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</si>
  <si>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</si>
  <si>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</si>
  <si>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</si>
  <si>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</si>
  <si>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</si>
  <si>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</si>
  <si>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</si>
  <si>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</si>
  <si>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</si>
  <si>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</si>
  <si>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</si>
  <si>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</si>
  <si>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</si>
  <si>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</si>
  <si>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</si>
  <si>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</si>
  <si>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</si>
  <si>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</si>
  <si>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</si>
  <si>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</si>
  <si>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</si>
  <si>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</si>
  <si>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</si>
  <si>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</si>
  <si>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</si>
  <si>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</si>
  <si>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</si>
  <si>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</si>
  <si>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</si>
  <si>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</si>
  <si>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</si>
  <si>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</si>
  <si>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</si>
  <si>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</si>
  <si>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</si>
  <si>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</si>
  <si>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</si>
  <si>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</si>
  <si>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</si>
  <si>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</si>
  <si>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</si>
  <si>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</si>
  <si>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</si>
  <si>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</si>
  <si>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</si>
  <si>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</si>
  <si>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</si>
  <si>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奈良県　葛城市</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</si>
  <si>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</si>
  <si>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</si>
  <si>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</si>
  <si>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</si>
  <si>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</si>
  <si>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</si>
  <si>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</si>
  <si>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</si>
  <si>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</si>
  <si>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</si>
  <si>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葛城市公共下水道事業は、昭和57年度に着手、平成4年度供用を開始しており、事業着手から30年以上を経過していることから、今後、管渠等の老朽化が進むことが想定される。</t>
    <rPh sb="1" eb="3">
      <t>カツラギ</t>
    </rPh>
    <rPh sb="3" eb="4">
      <t>シ</t>
    </rPh>
    <rPh sb="4" eb="6">
      <t>コウキョウ</t>
    </rPh>
    <rPh sb="6" eb="9">
      <t>ゲスイドウ</t>
    </rPh>
    <rPh sb="9" eb="11">
      <t>ジギョウ</t>
    </rPh>
    <rPh sb="13" eb="15">
      <t>ショウワ</t>
    </rPh>
    <rPh sb="17" eb="19">
      <t>ネンド</t>
    </rPh>
    <rPh sb="20" eb="22">
      <t>チャクシュ</t>
    </rPh>
    <rPh sb="23" eb="25">
      <t>ヘイセイ</t>
    </rPh>
    <rPh sb="26" eb="28">
      <t>ネンド</t>
    </rPh>
    <rPh sb="28" eb="30">
      <t>キョウヨウ</t>
    </rPh>
    <rPh sb="31" eb="33">
      <t>カイシ</t>
    </rPh>
    <rPh sb="38" eb="40">
      <t>ジギョウ</t>
    </rPh>
    <rPh sb="40" eb="42">
      <t>チャクシュ</t>
    </rPh>
    <rPh sb="46" eb="47">
      <t>ネン</t>
    </rPh>
    <rPh sb="47" eb="49">
      <t>イジョウ</t>
    </rPh>
    <rPh sb="50" eb="52">
      <t>ケイカ</t>
    </rPh>
    <rPh sb="61" eb="63">
      <t>コンゴ</t>
    </rPh>
    <rPh sb="64" eb="66">
      <t>カンキョ</t>
    </rPh>
    <rPh sb="66" eb="67">
      <t>トウ</t>
    </rPh>
    <rPh sb="68" eb="71">
      <t>ロウキュウカ</t>
    </rPh>
    <rPh sb="72" eb="73">
      <t>ススム</t>
    </rPh>
    <rPh sb="77" eb="79">
      <t>ソウテイ</t>
    </rPh>
    <phoneticPr fontId="1"/>
  </si>
  <si>
    <t>　①収益的収支比率は、平成25年度をピークに悪化傾向にあったが、それ以降はほぼ横ばいに推移していたが、平成30年度においては78.02％と前年度比14.4ポイントと改善された。
　改善した主な要因は、地方債償還利子の減少によるものとみられる。
　現在、歳出に占める地方債の元利償還金の割合が大きく厳しい事業運営となっているが、管渠等の整備は概ね完了しているため、今後、元利償還金は減少していくと想定される。
　⑤経費回収率は、平成29年度において算定基準の変更により類似団体平均を上回る77.75％であったが、平成30年度においても77.14％と同水準となった。
　⑥汚水処理原価は、類似団体平均と比較するとかなり低い数値となっており、前年度と同じ数値で推移している。　
　⑧水洗化率は、類似団体平均を上回っており増加傾向であるが、平成30年度は0.61ポイントの増加と、例年と比べて微増となった。</t>
    <rPh sb="2" eb="5">
      <t>シュウエキテキ</t>
    </rPh>
    <rPh sb="5" eb="7">
      <t>シュウシ</t>
    </rPh>
    <rPh sb="7" eb="9">
      <t>ヒリツ</t>
    </rPh>
    <rPh sb="11" eb="13">
      <t>ヘイセイ</t>
    </rPh>
    <rPh sb="15" eb="17">
      <t>ネンド</t>
    </rPh>
    <rPh sb="22" eb="24">
      <t>アッカ</t>
    </rPh>
    <rPh sb="24" eb="26">
      <t>ケイコウ</t>
    </rPh>
    <rPh sb="34" eb="36">
      <t>イコウ</t>
    </rPh>
    <rPh sb="39" eb="40">
      <t>ヨコ</t>
    </rPh>
    <rPh sb="43" eb="45">
      <t>スイイ</t>
    </rPh>
    <rPh sb="51" eb="53">
      <t>ヘイセイ</t>
    </rPh>
    <rPh sb="55" eb="57">
      <t>ネンド</t>
    </rPh>
    <rPh sb="72" eb="73">
      <t>ヒ</t>
    </rPh>
    <rPh sb="82" eb="84">
      <t>カイゼン</t>
    </rPh>
    <rPh sb="94" eb="95">
      <t>オモ</t>
    </rPh>
    <rPh sb="96" eb="98">
      <t>ヨウイン</t>
    </rPh>
    <rPh sb="100" eb="103">
      <t>チホウサイ</t>
    </rPh>
    <rPh sb="103" eb="105">
      <t>ショウカン</t>
    </rPh>
    <rPh sb="105" eb="107">
      <t>リシ</t>
    </rPh>
    <rPh sb="108" eb="110">
      <t>ゲンショウ</t>
    </rPh>
    <rPh sb="123" eb="125">
      <t>ゲンザイ</t>
    </rPh>
    <rPh sb="126" eb="128">
      <t>サイシュツ</t>
    </rPh>
    <rPh sb="129" eb="130">
      <t>シ</t>
    </rPh>
    <rPh sb="132" eb="135">
      <t>チホウサイ</t>
    </rPh>
    <rPh sb="136" eb="138">
      <t>ガンリ</t>
    </rPh>
    <rPh sb="138" eb="141">
      <t>ショウカンキン</t>
    </rPh>
    <rPh sb="142" eb="144">
      <t>ワリアイ</t>
    </rPh>
    <rPh sb="145" eb="146">
      <t>オオ</t>
    </rPh>
    <rPh sb="148" eb="149">
      <t>キビ</t>
    </rPh>
    <rPh sb="151" eb="153">
      <t>ジギョウ</t>
    </rPh>
    <rPh sb="153" eb="155">
      <t>ウンエイ</t>
    </rPh>
    <rPh sb="163" eb="165">
      <t>カンキョ</t>
    </rPh>
    <rPh sb="165" eb="166">
      <t>トウ</t>
    </rPh>
    <rPh sb="167" eb="169">
      <t>セイビ</t>
    </rPh>
    <rPh sb="170" eb="171">
      <t>オオム</t>
    </rPh>
    <rPh sb="172" eb="174">
      <t>カンリョウ</t>
    </rPh>
    <rPh sb="181" eb="183">
      <t>コンゴ</t>
    </rPh>
    <rPh sb="184" eb="186">
      <t>ガンリ</t>
    </rPh>
    <rPh sb="186" eb="189">
      <t>ショウカンキン</t>
    </rPh>
    <rPh sb="190" eb="192">
      <t>ゲンショウ</t>
    </rPh>
    <rPh sb="197" eb="199">
      <t>ソウテイ</t>
    </rPh>
    <rPh sb="223" eb="225">
      <t>サンテイ</t>
    </rPh>
    <rPh sb="225" eb="227">
      <t>キジュン</t>
    </rPh>
    <rPh sb="228" eb="230">
      <t>ヘンコウ</t>
    </rPh>
    <rPh sb="233" eb="235">
      <t>ルイジ</t>
    </rPh>
    <rPh sb="235" eb="237">
      <t>ダンタイ</t>
    </rPh>
    <rPh sb="255" eb="257">
      <t>ヘイセイ</t>
    </rPh>
    <rPh sb="259" eb="261">
      <t>ネンド</t>
    </rPh>
    <rPh sb="273" eb="276">
      <t>ドウスイジュン</t>
    </rPh>
    <rPh sb="299" eb="301">
      <t>ヒカク</t>
    </rPh>
    <rPh sb="307" eb="308">
      <t>ヒク</t>
    </rPh>
    <rPh sb="309" eb="311">
      <t>スウチ</t>
    </rPh>
    <rPh sb="318" eb="321">
      <t>ゼンネンド</t>
    </rPh>
    <rPh sb="322" eb="323">
      <t>オナ</t>
    </rPh>
    <rPh sb="324" eb="326">
      <t>スウチ</t>
    </rPh>
    <rPh sb="327" eb="329">
      <t>スイイ</t>
    </rPh>
    <rPh sb="338" eb="341">
      <t>スイセンカ</t>
    </rPh>
    <rPh sb="341" eb="342">
      <t>リツ</t>
    </rPh>
    <rPh sb="344" eb="346">
      <t>ルイジ</t>
    </rPh>
    <rPh sb="346" eb="348">
      <t>ダンタイ</t>
    </rPh>
    <rPh sb="348" eb="350">
      <t>ヘイキン</t>
    </rPh>
    <rPh sb="351" eb="352">
      <t>ウエ</t>
    </rPh>
    <rPh sb="352" eb="353">
      <t>マワ</t>
    </rPh>
    <rPh sb="357" eb="359">
      <t>ゾウカ</t>
    </rPh>
    <rPh sb="359" eb="361">
      <t>ケイコウ</t>
    </rPh>
    <rPh sb="366" eb="368">
      <t>ヘイセイ</t>
    </rPh>
    <rPh sb="370" eb="372">
      <t>ネンド</t>
    </rPh>
    <rPh sb="382" eb="384">
      <t>ゾウカ</t>
    </rPh>
    <rPh sb="386" eb="388">
      <t>レイネン</t>
    </rPh>
    <rPh sb="389" eb="390">
      <t>クラ</t>
    </rPh>
    <rPh sb="392" eb="394">
      <t>ビゾウ</t>
    </rPh>
    <phoneticPr fontId="1"/>
  </si>
  <si>
    <t>　全国的に人口減少が続く中、葛城市は僅かながら人口増加が続いており、今後も使用料収入は微増すると予想される。
　また、事業着手から30年以上が経過し、今後、管渠等の老朽化の進行が想定されることから、「ストックマネジメント計画」を策定し、計画に基づき、下水道施設を計画的かつ効率的な管理を行っていく。
　地方公営企業法適用後には、「経営戦略」の見直しを行うなど、より効率的な事業運営を検討する必要がある。
　また、水洗化率向上に向け、未接続者への啓発活動に努めていく。</t>
    <rPh sb="1" eb="4">
      <t>ゼンコクテキ</t>
    </rPh>
    <rPh sb="5" eb="7">
      <t>ジンコウ</t>
    </rPh>
    <rPh sb="7" eb="9">
      <t>ゲンショウ</t>
    </rPh>
    <rPh sb="10" eb="11">
      <t>ツヅ</t>
    </rPh>
    <rPh sb="12" eb="13">
      <t>ナカ</t>
    </rPh>
    <rPh sb="14" eb="16">
      <t>カツラギ</t>
    </rPh>
    <rPh sb="16" eb="17">
      <t>シ</t>
    </rPh>
    <rPh sb="18" eb="19">
      <t>ワズ</t>
    </rPh>
    <rPh sb="23" eb="25">
      <t>ジンコウ</t>
    </rPh>
    <rPh sb="25" eb="27">
      <t>ゾウカ</t>
    </rPh>
    <rPh sb="28" eb="29">
      <t>ツヅ</t>
    </rPh>
    <rPh sb="34" eb="36">
      <t>コンゴ</t>
    </rPh>
    <rPh sb="43" eb="45">
      <t>ビゾウ</t>
    </rPh>
    <rPh sb="48" eb="50">
      <t>ヨソウ</t>
    </rPh>
    <rPh sb="143" eb="144">
      <t>オコナ</t>
    </rPh>
    <rPh sb="175" eb="176">
      <t>オコナ</t>
    </rPh>
    <rPh sb="182" eb="185">
      <t>コウリツテキ</t>
    </rPh>
    <rPh sb="186" eb="188">
      <t>ジギョウ</t>
    </rPh>
    <rPh sb="188" eb="190">
      <t>ウンエイ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</si>
</sst>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4.e-002</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7.0000000000000007e-002</c:v>
                </c:pt>
                <c:pt idx="2">
                  <c:v>9.e-002</c:v>
                </c:pt>
                <c:pt idx="3">
                  <c:v>9.e-002</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43.58</c:v>
                </c:pt>
                <c:pt idx="1">
                  <c:v>41.35</c:v>
                </c:pt>
                <c:pt idx="2">
                  <c:v>42.9</c:v>
                </c:pt>
                <c:pt idx="3">
                  <c:v>43.36</c:v>
                </c:pt>
                <c:pt idx="4">
                  <c:v>42.56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82.02</c:v>
                </c:pt>
                <c:pt idx="1">
                  <c:v>83.76</c:v>
                </c:pt>
                <c:pt idx="2">
                  <c:v>84.48</c:v>
                </c:pt>
                <c:pt idx="3">
                  <c:v>87</c:v>
                </c:pt>
                <c:pt idx="4">
                  <c:v>87.61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82.35</c:v>
                </c:pt>
                <c:pt idx="1">
                  <c:v>82.9</c:v>
                </c:pt>
                <c:pt idx="2">
                  <c:v>83.5</c:v>
                </c:pt>
                <c:pt idx="3">
                  <c:v>83.06</c:v>
                </c:pt>
                <c:pt idx="4">
                  <c:v>83.32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62.8</c:v>
                </c:pt>
                <c:pt idx="1">
                  <c:v>62.56</c:v>
                </c:pt>
                <c:pt idx="2">
                  <c:v>63.03</c:v>
                </c:pt>
                <c:pt idx="3">
                  <c:v>63.62</c:v>
                </c:pt>
                <c:pt idx="4">
                  <c:v>78.02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2792.72</c:v>
                </c:pt>
                <c:pt idx="2">
                  <c:v>2631.25</c:v>
                </c:pt>
                <c:pt idx="3">
                  <c:v>846.18</c:v>
                </c:pt>
                <c:pt idx="4">
                  <c:v>790.76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1436</c:v>
                </c:pt>
                <c:pt idx="1">
                  <c:v>1434.89</c:v>
                </c:pt>
                <c:pt idx="2">
                  <c:v>1298.9100000000001</c:v>
                </c:pt>
                <c:pt idx="3">
                  <c:v>1243.71</c:v>
                </c:pt>
                <c:pt idx="4">
                  <c:v>1194.1500000000001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32.68</c:v>
                </c:pt>
                <c:pt idx="1">
                  <c:v>33.29</c:v>
                </c:pt>
                <c:pt idx="2">
                  <c:v>34.409999999999997</c:v>
                </c:pt>
                <c:pt idx="3">
                  <c:v>77.75</c:v>
                </c:pt>
                <c:pt idx="4">
                  <c:v>77.14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66.56</c:v>
                </c:pt>
                <c:pt idx="1">
                  <c:v>66.22</c:v>
                </c:pt>
                <c:pt idx="2">
                  <c:v>69.87</c:v>
                </c:pt>
                <c:pt idx="3">
                  <c:v>74.3</c:v>
                </c:pt>
                <c:pt idx="4">
                  <c:v>72.260000000000005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341.35</c:v>
                </c:pt>
                <c:pt idx="1">
                  <c:v>347.32</c:v>
                </c:pt>
                <c:pt idx="2">
                  <c:v>339.58</c:v>
                </c:pt>
                <c:pt idx="3">
                  <c:v>150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244.29</c:v>
                </c:pt>
                <c:pt idx="1">
                  <c:v>246.72</c:v>
                </c:pt>
                <c:pt idx="2">
                  <c:v>234.96</c:v>
                </c:pt>
                <c:pt idx="3">
                  <c:v>221.81</c:v>
                </c:pt>
                <c:pt idx="4">
                  <c:v>230.02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【1,209.40】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O13"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奈良県　葛城市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16</v>
      </c>
      <c r="X7" s="5"/>
      <c r="Y7" s="5"/>
      <c r="Z7" s="5"/>
      <c r="AA7" s="5"/>
      <c r="AB7" s="5"/>
      <c r="AC7" s="5"/>
      <c r="AD7" s="5" t="s">
        <v>8</v>
      </c>
      <c r="AE7" s="5"/>
      <c r="AF7" s="5"/>
      <c r="AG7" s="5"/>
      <c r="AH7" s="5"/>
      <c r="AI7" s="5"/>
      <c r="AJ7" s="5"/>
      <c r="AK7" s="3"/>
      <c r="AL7" s="5" t="s">
        <v>18</v>
      </c>
      <c r="AM7" s="5"/>
      <c r="AN7" s="5"/>
      <c r="AO7" s="5"/>
      <c r="AP7" s="5"/>
      <c r="AQ7" s="5"/>
      <c r="AR7" s="5"/>
      <c r="AS7" s="5"/>
      <c r="AT7" s="5" t="s">
        <v>9</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37441</v>
      </c>
      <c r="AM8" s="22"/>
      <c r="AN8" s="22"/>
      <c r="AO8" s="22"/>
      <c r="AP8" s="22"/>
      <c r="AQ8" s="22"/>
      <c r="AR8" s="22"/>
      <c r="AS8" s="22"/>
      <c r="AT8" s="7">
        <f>データ!T6</f>
        <v>33.72</v>
      </c>
      <c r="AU8" s="7"/>
      <c r="AV8" s="7"/>
      <c r="AW8" s="7"/>
      <c r="AX8" s="7"/>
      <c r="AY8" s="7"/>
      <c r="AZ8" s="7"/>
      <c r="BA8" s="7"/>
      <c r="BB8" s="7">
        <f>データ!U6</f>
        <v>1110.3499999999999</v>
      </c>
      <c r="BC8" s="7"/>
      <c r="BD8" s="7"/>
      <c r="BE8" s="7"/>
      <c r="BF8" s="7"/>
      <c r="BG8" s="7"/>
      <c r="BH8" s="7"/>
      <c r="BI8" s="7"/>
      <c r="BJ8" s="3"/>
      <c r="BK8" s="3"/>
      <c r="BL8" s="28" t="s">
        <v>15</v>
      </c>
      <c r="BM8" s="38"/>
      <c r="BN8" s="45"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34</v>
      </c>
      <c r="AU9" s="5"/>
      <c r="AV9" s="5"/>
      <c r="AW9" s="5"/>
      <c r="AX9" s="5"/>
      <c r="AY9" s="5"/>
      <c r="AZ9" s="5"/>
      <c r="BA9" s="5"/>
      <c r="BB9" s="5" t="s">
        <v>35</v>
      </c>
      <c r="BC9" s="5"/>
      <c r="BD9" s="5"/>
      <c r="BE9" s="5"/>
      <c r="BF9" s="5"/>
      <c r="BG9" s="5"/>
      <c r="BH9" s="5"/>
      <c r="BI9" s="5"/>
      <c r="BJ9" s="3"/>
      <c r="BK9" s="3"/>
      <c r="BL9" s="29" t="s">
        <v>38</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26</v>
      </c>
      <c r="Q10" s="7"/>
      <c r="R10" s="7"/>
      <c r="S10" s="7"/>
      <c r="T10" s="7"/>
      <c r="U10" s="7"/>
      <c r="V10" s="7"/>
      <c r="W10" s="7">
        <f>データ!Q6</f>
        <v>86</v>
      </c>
      <c r="X10" s="7"/>
      <c r="Y10" s="7"/>
      <c r="Z10" s="7"/>
      <c r="AA10" s="7"/>
      <c r="AB10" s="7"/>
      <c r="AC10" s="7"/>
      <c r="AD10" s="22">
        <f>データ!R6</f>
        <v>1720</v>
      </c>
      <c r="AE10" s="22"/>
      <c r="AF10" s="22"/>
      <c r="AG10" s="22"/>
      <c r="AH10" s="22"/>
      <c r="AI10" s="22"/>
      <c r="AJ10" s="22"/>
      <c r="AK10" s="2"/>
      <c r="AL10" s="22">
        <f>データ!V6</f>
        <v>9709</v>
      </c>
      <c r="AM10" s="22"/>
      <c r="AN10" s="22"/>
      <c r="AO10" s="22"/>
      <c r="AP10" s="22"/>
      <c r="AQ10" s="22"/>
      <c r="AR10" s="22"/>
      <c r="AS10" s="22"/>
      <c r="AT10" s="7">
        <f>データ!W6</f>
        <v>5.03</v>
      </c>
      <c r="AU10" s="7"/>
      <c r="AV10" s="7"/>
      <c r="AW10" s="7"/>
      <c r="AX10" s="7"/>
      <c r="AY10" s="7"/>
      <c r="AZ10" s="7"/>
      <c r="BA10" s="7"/>
      <c r="BB10" s="7">
        <f>データ!X6</f>
        <v>1930.22</v>
      </c>
      <c r="BC10" s="7"/>
      <c r="BD10" s="7"/>
      <c r="BE10" s="7"/>
      <c r="BF10" s="7"/>
      <c r="BG10" s="7"/>
      <c r="BH10" s="7"/>
      <c r="BI10" s="7"/>
      <c r="BJ10" s="2"/>
      <c r="BK10" s="2"/>
      <c r="BL10" s="30" t="s">
        <v>41</v>
      </c>
      <c r="BM10" s="40"/>
      <c r="BN10" s="47" t="s">
        <v>33</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47</v>
      </c>
    </row>
    <row r="84" spans="1:78">
      <c r="C84" s="2"/>
    </row>
    <row r="85" spans="1:78" hidden="1">
      <c r="B85" s="12" t="s">
        <v>48</v>
      </c>
      <c r="C85" s="12"/>
      <c r="D85" s="12"/>
      <c r="E85" s="12" t="s">
        <v>49</v>
      </c>
      <c r="F85" s="12" t="s">
        <v>51</v>
      </c>
      <c r="G85" s="12" t="s">
        <v>52</v>
      </c>
      <c r="H85" s="12" t="s">
        <v>46</v>
      </c>
      <c r="I85" s="12" t="s">
        <v>12</v>
      </c>
      <c r="J85" s="12" t="s">
        <v>53</v>
      </c>
      <c r="K85" s="12" t="s">
        <v>54</v>
      </c>
      <c r="L85" s="12" t="s">
        <v>36</v>
      </c>
      <c r="M85" s="12" t="s">
        <v>40</v>
      </c>
      <c r="N85" s="12" t="s">
        <v>55</v>
      </c>
      <c r="O85" s="12" t="s">
        <v>56</v>
      </c>
    </row>
    <row r="86" spans="1:78" hidden="1">
      <c r="B86" s="12"/>
      <c r="C86" s="12"/>
      <c r="D86" s="12"/>
      <c r="E86" s="12" t="str">
        <f>データ!AI6</f>
        <v/>
      </c>
      <c r="F86" s="12" t="s">
        <v>43</v>
      </c>
      <c r="G86" s="12" t="s">
        <v>43</v>
      </c>
      <c r="H86" s="12" t="str">
        <f>データ!BP6</f>
        <v>【1,209.40】</v>
      </c>
      <c r="I86" s="12" t="str">
        <f>データ!CA6</f>
        <v>【74.48】</v>
      </c>
      <c r="J86" s="12" t="str">
        <f>データ!CL6</f>
        <v>【219.46】</v>
      </c>
      <c r="K86" s="12" t="str">
        <f>データ!CW6</f>
        <v>【42.82】</v>
      </c>
      <c r="L86" s="12" t="str">
        <f>データ!DH6</f>
        <v>【83.36】</v>
      </c>
      <c r="M86" s="12" t="s">
        <v>43</v>
      </c>
      <c r="N86" s="12" t="s">
        <v>43</v>
      </c>
      <c r="O86" s="12" t="str">
        <f>データ!EO6</f>
        <v>【0.12】</v>
      </c>
    </row>
  </sheetData>
  <sheetProtection algorithmName="SHA-512" hashValue="W0iFUf75i/mwAghnDvFAd+rOM6U/vds4OROqNB8O7+q/nkdKX7oR57+4FoR8p0m/Knkex84JA5W5Mt8CzhMlFw==" saltValue="QbxTxdvlnsr5Q5Axw23I1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58</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37</v>
      </c>
      <c r="C3" s="62" t="s">
        <v>62</v>
      </c>
      <c r="D3" s="62" t="s">
        <v>63</v>
      </c>
      <c r="E3" s="62" t="s">
        <v>7</v>
      </c>
      <c r="F3" s="62" t="s">
        <v>6</v>
      </c>
      <c r="G3" s="62" t="s">
        <v>26</v>
      </c>
      <c r="H3" s="68" t="s">
        <v>59</v>
      </c>
      <c r="I3" s="71"/>
      <c r="J3" s="71"/>
      <c r="K3" s="71"/>
      <c r="L3" s="71"/>
      <c r="M3" s="71"/>
      <c r="N3" s="71"/>
      <c r="O3" s="71"/>
      <c r="P3" s="71"/>
      <c r="Q3" s="71"/>
      <c r="R3" s="71"/>
      <c r="S3" s="71"/>
      <c r="T3" s="71"/>
      <c r="U3" s="71"/>
      <c r="V3" s="71"/>
      <c r="W3" s="71"/>
      <c r="X3" s="76"/>
      <c r="Y3" s="79" t="s">
        <v>57</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64</v>
      </c>
      <c r="B4" s="63"/>
      <c r="C4" s="63"/>
      <c r="D4" s="63"/>
      <c r="E4" s="63"/>
      <c r="F4" s="63"/>
      <c r="G4" s="63"/>
      <c r="H4" s="69"/>
      <c r="I4" s="72"/>
      <c r="J4" s="72"/>
      <c r="K4" s="72"/>
      <c r="L4" s="72"/>
      <c r="M4" s="72"/>
      <c r="N4" s="72"/>
      <c r="O4" s="72"/>
      <c r="P4" s="72"/>
      <c r="Q4" s="72"/>
      <c r="R4" s="72"/>
      <c r="S4" s="72"/>
      <c r="T4" s="72"/>
      <c r="U4" s="72"/>
      <c r="V4" s="72"/>
      <c r="W4" s="72"/>
      <c r="X4" s="77"/>
      <c r="Y4" s="80" t="s">
        <v>28</v>
      </c>
      <c r="Z4" s="80"/>
      <c r="AA4" s="80"/>
      <c r="AB4" s="80"/>
      <c r="AC4" s="80"/>
      <c r="AD4" s="80"/>
      <c r="AE4" s="80"/>
      <c r="AF4" s="80"/>
      <c r="AG4" s="80"/>
      <c r="AH4" s="80"/>
      <c r="AI4" s="80"/>
      <c r="AJ4" s="80" t="s">
        <v>50</v>
      </c>
      <c r="AK4" s="80"/>
      <c r="AL4" s="80"/>
      <c r="AM4" s="80"/>
      <c r="AN4" s="80"/>
      <c r="AO4" s="80"/>
      <c r="AP4" s="80"/>
      <c r="AQ4" s="80"/>
      <c r="AR4" s="80"/>
      <c r="AS4" s="80"/>
      <c r="AT4" s="80"/>
      <c r="AU4" s="80" t="s">
        <v>31</v>
      </c>
      <c r="AV4" s="80"/>
      <c r="AW4" s="80"/>
      <c r="AX4" s="80"/>
      <c r="AY4" s="80"/>
      <c r="AZ4" s="80"/>
      <c r="BA4" s="80"/>
      <c r="BB4" s="80"/>
      <c r="BC4" s="80"/>
      <c r="BD4" s="80"/>
      <c r="BE4" s="80"/>
      <c r="BF4" s="80" t="s">
        <v>66</v>
      </c>
      <c r="BG4" s="80"/>
      <c r="BH4" s="80"/>
      <c r="BI4" s="80"/>
      <c r="BJ4" s="80"/>
      <c r="BK4" s="80"/>
      <c r="BL4" s="80"/>
      <c r="BM4" s="80"/>
      <c r="BN4" s="80"/>
      <c r="BO4" s="80"/>
      <c r="BP4" s="80"/>
      <c r="BQ4" s="80" t="s">
        <v>17</v>
      </c>
      <c r="BR4" s="80"/>
      <c r="BS4" s="80"/>
      <c r="BT4" s="80"/>
      <c r="BU4" s="80"/>
      <c r="BV4" s="80"/>
      <c r="BW4" s="80"/>
      <c r="BX4" s="80"/>
      <c r="BY4" s="80"/>
      <c r="BZ4" s="80"/>
      <c r="CA4" s="80"/>
      <c r="CB4" s="80" t="s">
        <v>65</v>
      </c>
      <c r="CC4" s="80"/>
      <c r="CD4" s="80"/>
      <c r="CE4" s="80"/>
      <c r="CF4" s="80"/>
      <c r="CG4" s="80"/>
      <c r="CH4" s="80"/>
      <c r="CI4" s="80"/>
      <c r="CJ4" s="80"/>
      <c r="CK4" s="80"/>
      <c r="CL4" s="80"/>
      <c r="CM4" s="80" t="s">
        <v>0</v>
      </c>
      <c r="CN4" s="80"/>
      <c r="CO4" s="80"/>
      <c r="CP4" s="80"/>
      <c r="CQ4" s="80"/>
      <c r="CR4" s="80"/>
      <c r="CS4" s="80"/>
      <c r="CT4" s="80"/>
      <c r="CU4" s="80"/>
      <c r="CV4" s="80"/>
      <c r="CW4" s="80"/>
      <c r="CX4" s="80" t="s">
        <v>67</v>
      </c>
      <c r="CY4" s="80"/>
      <c r="CZ4" s="80"/>
      <c r="DA4" s="80"/>
      <c r="DB4" s="80"/>
      <c r="DC4" s="80"/>
      <c r="DD4" s="80"/>
      <c r="DE4" s="80"/>
      <c r="DF4" s="80"/>
      <c r="DG4" s="80"/>
      <c r="DH4" s="80"/>
      <c r="DI4" s="80" t="s">
        <v>68</v>
      </c>
      <c r="DJ4" s="80"/>
      <c r="DK4" s="80"/>
      <c r="DL4" s="80"/>
      <c r="DM4" s="80"/>
      <c r="DN4" s="80"/>
      <c r="DO4" s="80"/>
      <c r="DP4" s="80"/>
      <c r="DQ4" s="80"/>
      <c r="DR4" s="80"/>
      <c r="DS4" s="80"/>
      <c r="DT4" s="80" t="s">
        <v>69</v>
      </c>
      <c r="DU4" s="80"/>
      <c r="DV4" s="80"/>
      <c r="DW4" s="80"/>
      <c r="DX4" s="80"/>
      <c r="DY4" s="80"/>
      <c r="DZ4" s="80"/>
      <c r="EA4" s="80"/>
      <c r="EB4" s="80"/>
      <c r="EC4" s="80"/>
      <c r="ED4" s="80"/>
      <c r="EE4" s="80" t="s">
        <v>70</v>
      </c>
      <c r="EF4" s="80"/>
      <c r="EG4" s="80"/>
      <c r="EH4" s="80"/>
      <c r="EI4" s="80"/>
      <c r="EJ4" s="80"/>
      <c r="EK4" s="80"/>
      <c r="EL4" s="80"/>
      <c r="EM4" s="80"/>
      <c r="EN4" s="80"/>
      <c r="EO4" s="80"/>
    </row>
    <row r="5" spans="1:145">
      <c r="A5" s="60" t="s">
        <v>71</v>
      </c>
      <c r="B5" s="64"/>
      <c r="C5" s="64"/>
      <c r="D5" s="64"/>
      <c r="E5" s="64"/>
      <c r="F5" s="64"/>
      <c r="G5" s="64"/>
      <c r="H5" s="70" t="s">
        <v>61</v>
      </c>
      <c r="I5" s="70" t="s">
        <v>72</v>
      </c>
      <c r="J5" s="70" t="s">
        <v>73</v>
      </c>
      <c r="K5" s="70" t="s">
        <v>74</v>
      </c>
      <c r="L5" s="70" t="s">
        <v>75</v>
      </c>
      <c r="M5" s="70" t="s">
        <v>8</v>
      </c>
      <c r="N5" s="70" t="s">
        <v>76</v>
      </c>
      <c r="O5" s="70" t="s">
        <v>77</v>
      </c>
      <c r="P5" s="70" t="s">
        <v>78</v>
      </c>
      <c r="Q5" s="70" t="s">
        <v>79</v>
      </c>
      <c r="R5" s="70" t="s">
        <v>80</v>
      </c>
      <c r="S5" s="70" t="s">
        <v>81</v>
      </c>
      <c r="T5" s="70" t="s">
        <v>82</v>
      </c>
      <c r="U5" s="70" t="s">
        <v>1</v>
      </c>
      <c r="V5" s="70" t="s">
        <v>3</v>
      </c>
      <c r="W5" s="70" t="s">
        <v>83</v>
      </c>
      <c r="X5" s="70" t="s">
        <v>84</v>
      </c>
      <c r="Y5" s="70" t="s">
        <v>85</v>
      </c>
      <c r="Z5" s="70" t="s">
        <v>86</v>
      </c>
      <c r="AA5" s="70" t="s">
        <v>87</v>
      </c>
      <c r="AB5" s="70" t="s">
        <v>88</v>
      </c>
      <c r="AC5" s="70" t="s">
        <v>89</v>
      </c>
      <c r="AD5" s="70" t="s">
        <v>90</v>
      </c>
      <c r="AE5" s="70" t="s">
        <v>92</v>
      </c>
      <c r="AF5" s="70" t="s">
        <v>93</v>
      </c>
      <c r="AG5" s="70" t="s">
        <v>94</v>
      </c>
      <c r="AH5" s="70" t="s">
        <v>95</v>
      </c>
      <c r="AI5" s="70" t="s">
        <v>48</v>
      </c>
      <c r="AJ5" s="70" t="s">
        <v>85</v>
      </c>
      <c r="AK5" s="70" t="s">
        <v>86</v>
      </c>
      <c r="AL5" s="70" t="s">
        <v>87</v>
      </c>
      <c r="AM5" s="70" t="s">
        <v>88</v>
      </c>
      <c r="AN5" s="70" t="s">
        <v>89</v>
      </c>
      <c r="AO5" s="70" t="s">
        <v>90</v>
      </c>
      <c r="AP5" s="70" t="s">
        <v>92</v>
      </c>
      <c r="AQ5" s="70" t="s">
        <v>93</v>
      </c>
      <c r="AR5" s="70" t="s">
        <v>94</v>
      </c>
      <c r="AS5" s="70" t="s">
        <v>95</v>
      </c>
      <c r="AT5" s="70" t="s">
        <v>91</v>
      </c>
      <c r="AU5" s="70" t="s">
        <v>85</v>
      </c>
      <c r="AV5" s="70" t="s">
        <v>86</v>
      </c>
      <c r="AW5" s="70" t="s">
        <v>87</v>
      </c>
      <c r="AX5" s="70" t="s">
        <v>88</v>
      </c>
      <c r="AY5" s="70" t="s">
        <v>89</v>
      </c>
      <c r="AZ5" s="70" t="s">
        <v>90</v>
      </c>
      <c r="BA5" s="70" t="s">
        <v>92</v>
      </c>
      <c r="BB5" s="70" t="s">
        <v>93</v>
      </c>
      <c r="BC5" s="70" t="s">
        <v>94</v>
      </c>
      <c r="BD5" s="70" t="s">
        <v>95</v>
      </c>
      <c r="BE5" s="70" t="s">
        <v>91</v>
      </c>
      <c r="BF5" s="70" t="s">
        <v>85</v>
      </c>
      <c r="BG5" s="70" t="s">
        <v>86</v>
      </c>
      <c r="BH5" s="70" t="s">
        <v>87</v>
      </c>
      <c r="BI5" s="70" t="s">
        <v>88</v>
      </c>
      <c r="BJ5" s="70" t="s">
        <v>89</v>
      </c>
      <c r="BK5" s="70" t="s">
        <v>90</v>
      </c>
      <c r="BL5" s="70" t="s">
        <v>92</v>
      </c>
      <c r="BM5" s="70" t="s">
        <v>93</v>
      </c>
      <c r="BN5" s="70" t="s">
        <v>94</v>
      </c>
      <c r="BO5" s="70" t="s">
        <v>95</v>
      </c>
      <c r="BP5" s="70" t="s">
        <v>91</v>
      </c>
      <c r="BQ5" s="70" t="s">
        <v>85</v>
      </c>
      <c r="BR5" s="70" t="s">
        <v>86</v>
      </c>
      <c r="BS5" s="70" t="s">
        <v>87</v>
      </c>
      <c r="BT5" s="70" t="s">
        <v>88</v>
      </c>
      <c r="BU5" s="70" t="s">
        <v>89</v>
      </c>
      <c r="BV5" s="70" t="s">
        <v>90</v>
      </c>
      <c r="BW5" s="70" t="s">
        <v>92</v>
      </c>
      <c r="BX5" s="70" t="s">
        <v>93</v>
      </c>
      <c r="BY5" s="70" t="s">
        <v>94</v>
      </c>
      <c r="BZ5" s="70" t="s">
        <v>95</v>
      </c>
      <c r="CA5" s="70" t="s">
        <v>91</v>
      </c>
      <c r="CB5" s="70" t="s">
        <v>85</v>
      </c>
      <c r="CC5" s="70" t="s">
        <v>86</v>
      </c>
      <c r="CD5" s="70" t="s">
        <v>87</v>
      </c>
      <c r="CE5" s="70" t="s">
        <v>88</v>
      </c>
      <c r="CF5" s="70" t="s">
        <v>89</v>
      </c>
      <c r="CG5" s="70" t="s">
        <v>90</v>
      </c>
      <c r="CH5" s="70" t="s">
        <v>92</v>
      </c>
      <c r="CI5" s="70" t="s">
        <v>93</v>
      </c>
      <c r="CJ5" s="70" t="s">
        <v>94</v>
      </c>
      <c r="CK5" s="70" t="s">
        <v>95</v>
      </c>
      <c r="CL5" s="70" t="s">
        <v>91</v>
      </c>
      <c r="CM5" s="70" t="s">
        <v>85</v>
      </c>
      <c r="CN5" s="70" t="s">
        <v>86</v>
      </c>
      <c r="CO5" s="70" t="s">
        <v>87</v>
      </c>
      <c r="CP5" s="70" t="s">
        <v>88</v>
      </c>
      <c r="CQ5" s="70" t="s">
        <v>89</v>
      </c>
      <c r="CR5" s="70" t="s">
        <v>90</v>
      </c>
      <c r="CS5" s="70" t="s">
        <v>92</v>
      </c>
      <c r="CT5" s="70" t="s">
        <v>93</v>
      </c>
      <c r="CU5" s="70" t="s">
        <v>94</v>
      </c>
      <c r="CV5" s="70" t="s">
        <v>95</v>
      </c>
      <c r="CW5" s="70" t="s">
        <v>91</v>
      </c>
      <c r="CX5" s="70" t="s">
        <v>85</v>
      </c>
      <c r="CY5" s="70" t="s">
        <v>86</v>
      </c>
      <c r="CZ5" s="70" t="s">
        <v>87</v>
      </c>
      <c r="DA5" s="70" t="s">
        <v>88</v>
      </c>
      <c r="DB5" s="70" t="s">
        <v>89</v>
      </c>
      <c r="DC5" s="70" t="s">
        <v>90</v>
      </c>
      <c r="DD5" s="70" t="s">
        <v>92</v>
      </c>
      <c r="DE5" s="70" t="s">
        <v>93</v>
      </c>
      <c r="DF5" s="70" t="s">
        <v>94</v>
      </c>
      <c r="DG5" s="70" t="s">
        <v>95</v>
      </c>
      <c r="DH5" s="70" t="s">
        <v>91</v>
      </c>
      <c r="DI5" s="70" t="s">
        <v>85</v>
      </c>
      <c r="DJ5" s="70" t="s">
        <v>86</v>
      </c>
      <c r="DK5" s="70" t="s">
        <v>87</v>
      </c>
      <c r="DL5" s="70" t="s">
        <v>88</v>
      </c>
      <c r="DM5" s="70" t="s">
        <v>89</v>
      </c>
      <c r="DN5" s="70" t="s">
        <v>90</v>
      </c>
      <c r="DO5" s="70" t="s">
        <v>92</v>
      </c>
      <c r="DP5" s="70" t="s">
        <v>93</v>
      </c>
      <c r="DQ5" s="70" t="s">
        <v>94</v>
      </c>
      <c r="DR5" s="70" t="s">
        <v>95</v>
      </c>
      <c r="DS5" s="70" t="s">
        <v>91</v>
      </c>
      <c r="DT5" s="70" t="s">
        <v>85</v>
      </c>
      <c r="DU5" s="70" t="s">
        <v>86</v>
      </c>
      <c r="DV5" s="70" t="s">
        <v>87</v>
      </c>
      <c r="DW5" s="70" t="s">
        <v>88</v>
      </c>
      <c r="DX5" s="70" t="s">
        <v>89</v>
      </c>
      <c r="DY5" s="70" t="s">
        <v>90</v>
      </c>
      <c r="DZ5" s="70" t="s">
        <v>92</v>
      </c>
      <c r="EA5" s="70" t="s">
        <v>93</v>
      </c>
      <c r="EB5" s="70" t="s">
        <v>94</v>
      </c>
      <c r="EC5" s="70" t="s">
        <v>95</v>
      </c>
      <c r="ED5" s="70" t="s">
        <v>91</v>
      </c>
      <c r="EE5" s="70" t="s">
        <v>85</v>
      </c>
      <c r="EF5" s="70" t="s">
        <v>86</v>
      </c>
      <c r="EG5" s="70" t="s">
        <v>87</v>
      </c>
      <c r="EH5" s="70" t="s">
        <v>88</v>
      </c>
      <c r="EI5" s="70" t="s">
        <v>89</v>
      </c>
      <c r="EJ5" s="70" t="s">
        <v>90</v>
      </c>
      <c r="EK5" s="70" t="s">
        <v>92</v>
      </c>
      <c r="EL5" s="70" t="s">
        <v>93</v>
      </c>
      <c r="EM5" s="70" t="s">
        <v>94</v>
      </c>
      <c r="EN5" s="70" t="s">
        <v>95</v>
      </c>
      <c r="EO5" s="70" t="s">
        <v>91</v>
      </c>
    </row>
    <row r="6" spans="1:145" s="59" customFormat="1">
      <c r="A6" s="60" t="s">
        <v>96</v>
      </c>
      <c r="B6" s="65">
        <f t="shared" ref="B6:X6" si="1">B7</f>
        <v>2018</v>
      </c>
      <c r="C6" s="65">
        <f t="shared" si="1"/>
        <v>292117</v>
      </c>
      <c r="D6" s="65">
        <f t="shared" si="1"/>
        <v>47</v>
      </c>
      <c r="E6" s="65">
        <f t="shared" si="1"/>
        <v>17</v>
      </c>
      <c r="F6" s="65">
        <f t="shared" si="1"/>
        <v>4</v>
      </c>
      <c r="G6" s="65">
        <f t="shared" si="1"/>
        <v>0</v>
      </c>
      <c r="H6" s="65" t="str">
        <f t="shared" si="1"/>
        <v>奈良県　葛城市</v>
      </c>
      <c r="I6" s="65" t="str">
        <f t="shared" si="1"/>
        <v>法非適用</v>
      </c>
      <c r="J6" s="65" t="str">
        <f t="shared" si="1"/>
        <v>下水道事業</v>
      </c>
      <c r="K6" s="65" t="str">
        <f t="shared" si="1"/>
        <v>特定環境保全公共下水道</v>
      </c>
      <c r="L6" s="65" t="str">
        <f t="shared" si="1"/>
        <v>D2</v>
      </c>
      <c r="M6" s="65" t="str">
        <f t="shared" si="1"/>
        <v>非設置</v>
      </c>
      <c r="N6" s="73" t="str">
        <f t="shared" si="1"/>
        <v>-</v>
      </c>
      <c r="O6" s="73" t="str">
        <f t="shared" si="1"/>
        <v>該当数値なし</v>
      </c>
      <c r="P6" s="73">
        <f t="shared" si="1"/>
        <v>26</v>
      </c>
      <c r="Q6" s="73">
        <f t="shared" si="1"/>
        <v>86</v>
      </c>
      <c r="R6" s="73">
        <f t="shared" si="1"/>
        <v>1720</v>
      </c>
      <c r="S6" s="73">
        <f t="shared" si="1"/>
        <v>37441</v>
      </c>
      <c r="T6" s="73">
        <f t="shared" si="1"/>
        <v>33.72</v>
      </c>
      <c r="U6" s="73">
        <f t="shared" si="1"/>
        <v>1110.3499999999999</v>
      </c>
      <c r="V6" s="73">
        <f t="shared" si="1"/>
        <v>9709</v>
      </c>
      <c r="W6" s="73">
        <f t="shared" si="1"/>
        <v>5.03</v>
      </c>
      <c r="X6" s="73">
        <f t="shared" si="1"/>
        <v>1930.22</v>
      </c>
      <c r="Y6" s="81">
        <f t="shared" ref="Y6:AH6" si="2">IF(Y7="",NA(),Y7)</f>
        <v>62.8</v>
      </c>
      <c r="Z6" s="81">
        <f t="shared" si="2"/>
        <v>62.56</v>
      </c>
      <c r="AA6" s="81">
        <f t="shared" si="2"/>
        <v>63.03</v>
      </c>
      <c r="AB6" s="81">
        <f t="shared" si="2"/>
        <v>63.62</v>
      </c>
      <c r="AC6" s="81">
        <f t="shared" si="2"/>
        <v>78.02</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73">
        <f t="shared" ref="BF6:BO6" si="5">IF(BF7="",NA(),BF7)</f>
        <v>0</v>
      </c>
      <c r="BG6" s="81">
        <f t="shared" si="5"/>
        <v>2792.72</v>
      </c>
      <c r="BH6" s="81">
        <f t="shared" si="5"/>
        <v>2631.25</v>
      </c>
      <c r="BI6" s="81">
        <f t="shared" si="5"/>
        <v>846.18</v>
      </c>
      <c r="BJ6" s="81">
        <f t="shared" si="5"/>
        <v>790.76</v>
      </c>
      <c r="BK6" s="81">
        <f t="shared" si="5"/>
        <v>1436</v>
      </c>
      <c r="BL6" s="81">
        <f t="shared" si="5"/>
        <v>1434.89</v>
      </c>
      <c r="BM6" s="81">
        <f t="shared" si="5"/>
        <v>1298.9100000000001</v>
      </c>
      <c r="BN6" s="81">
        <f t="shared" si="5"/>
        <v>1243.71</v>
      </c>
      <c r="BO6" s="81">
        <f t="shared" si="5"/>
        <v>1194.1500000000001</v>
      </c>
      <c r="BP6" s="73" t="str">
        <f>IF(BP7="","",IF(BP7="-","【-】","【"&amp;SUBSTITUTE(TEXT(BP7,"#,##0.00"),"-","△")&amp;"】"))</f>
        <v>【1,209.40】</v>
      </c>
      <c r="BQ6" s="81">
        <f t="shared" ref="BQ6:BZ6" si="6">IF(BQ7="",NA(),BQ7)</f>
        <v>32.68</v>
      </c>
      <c r="BR6" s="81">
        <f t="shared" si="6"/>
        <v>33.29</v>
      </c>
      <c r="BS6" s="81">
        <f t="shared" si="6"/>
        <v>34.409999999999997</v>
      </c>
      <c r="BT6" s="81">
        <f t="shared" si="6"/>
        <v>77.75</v>
      </c>
      <c r="BU6" s="81">
        <f t="shared" si="6"/>
        <v>77.14</v>
      </c>
      <c r="BV6" s="81">
        <f t="shared" si="6"/>
        <v>66.56</v>
      </c>
      <c r="BW6" s="81">
        <f t="shared" si="6"/>
        <v>66.22</v>
      </c>
      <c r="BX6" s="81">
        <f t="shared" si="6"/>
        <v>69.87</v>
      </c>
      <c r="BY6" s="81">
        <f t="shared" si="6"/>
        <v>74.3</v>
      </c>
      <c r="BZ6" s="81">
        <f t="shared" si="6"/>
        <v>72.260000000000005</v>
      </c>
      <c r="CA6" s="73" t="str">
        <f>IF(CA7="","",IF(CA7="-","【-】","【"&amp;SUBSTITUTE(TEXT(CA7,"#,##0.00"),"-","△")&amp;"】"))</f>
        <v>【74.48】</v>
      </c>
      <c r="CB6" s="81">
        <f t="shared" ref="CB6:CK6" si="7">IF(CB7="",NA(),CB7)</f>
        <v>341.35</v>
      </c>
      <c r="CC6" s="81">
        <f t="shared" si="7"/>
        <v>347.32</v>
      </c>
      <c r="CD6" s="81">
        <f t="shared" si="7"/>
        <v>339.58</v>
      </c>
      <c r="CE6" s="81">
        <f t="shared" si="7"/>
        <v>150</v>
      </c>
      <c r="CF6" s="81">
        <f t="shared" si="7"/>
        <v>150</v>
      </c>
      <c r="CG6" s="81">
        <f t="shared" si="7"/>
        <v>244.29</v>
      </c>
      <c r="CH6" s="81">
        <f t="shared" si="7"/>
        <v>246.72</v>
      </c>
      <c r="CI6" s="81">
        <f t="shared" si="7"/>
        <v>234.96</v>
      </c>
      <c r="CJ6" s="81">
        <f t="shared" si="7"/>
        <v>221.81</v>
      </c>
      <c r="CK6" s="81">
        <f t="shared" si="7"/>
        <v>230.02</v>
      </c>
      <c r="CL6" s="73" t="str">
        <f>IF(CL7="","",IF(CL7="-","【-】","【"&amp;SUBSTITUTE(TEXT(CL7,"#,##0.00"),"-","△")&amp;"】"))</f>
        <v>【219.46】</v>
      </c>
      <c r="CM6" s="81" t="str">
        <f t="shared" ref="CM6:CV6" si="8">IF(CM7="",NA(),CM7)</f>
        <v>-</v>
      </c>
      <c r="CN6" s="81" t="str">
        <f t="shared" si="8"/>
        <v>-</v>
      </c>
      <c r="CO6" s="81" t="str">
        <f t="shared" si="8"/>
        <v>-</v>
      </c>
      <c r="CP6" s="81" t="str">
        <f t="shared" si="8"/>
        <v>-</v>
      </c>
      <c r="CQ6" s="81" t="str">
        <f t="shared" si="8"/>
        <v>-</v>
      </c>
      <c r="CR6" s="81">
        <f t="shared" si="8"/>
        <v>43.58</v>
      </c>
      <c r="CS6" s="81">
        <f t="shared" si="8"/>
        <v>41.35</v>
      </c>
      <c r="CT6" s="81">
        <f t="shared" si="8"/>
        <v>42.9</v>
      </c>
      <c r="CU6" s="81">
        <f t="shared" si="8"/>
        <v>43.36</v>
      </c>
      <c r="CV6" s="81">
        <f t="shared" si="8"/>
        <v>42.56</v>
      </c>
      <c r="CW6" s="73" t="str">
        <f>IF(CW7="","",IF(CW7="-","【-】","【"&amp;SUBSTITUTE(TEXT(CW7,"#,##0.00"),"-","△")&amp;"】"))</f>
        <v>【42.82】</v>
      </c>
      <c r="CX6" s="81">
        <f t="shared" ref="CX6:DG6" si="9">IF(CX7="",NA(),CX7)</f>
        <v>82.02</v>
      </c>
      <c r="CY6" s="81">
        <f t="shared" si="9"/>
        <v>83.76</v>
      </c>
      <c r="CZ6" s="81">
        <f t="shared" si="9"/>
        <v>84.48</v>
      </c>
      <c r="DA6" s="81">
        <f t="shared" si="9"/>
        <v>87</v>
      </c>
      <c r="DB6" s="81">
        <f t="shared" si="9"/>
        <v>87.61</v>
      </c>
      <c r="DC6" s="81">
        <f t="shared" si="9"/>
        <v>82.35</v>
      </c>
      <c r="DD6" s="81">
        <f t="shared" si="9"/>
        <v>82.9</v>
      </c>
      <c r="DE6" s="81">
        <f t="shared" si="9"/>
        <v>83.5</v>
      </c>
      <c r="DF6" s="81">
        <f t="shared" si="9"/>
        <v>83.06</v>
      </c>
      <c r="DG6" s="81">
        <f t="shared" si="9"/>
        <v>83.32</v>
      </c>
      <c r="DH6" s="73" t="str">
        <f>IF(DH7="","",IF(DH7="-","【-】","【"&amp;SUBSTITUTE(TEXT(DH7,"#,##0.00"),"-","△")&amp;"】"))</f>
        <v>【83.36】</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81">
        <f t="shared" ref="EE6:EN6" si="12">IF(EE7="",NA(),EE7)</f>
        <v>4.e-002</v>
      </c>
      <c r="EF6" s="73">
        <f t="shared" si="12"/>
        <v>0</v>
      </c>
      <c r="EG6" s="73">
        <f t="shared" si="12"/>
        <v>0</v>
      </c>
      <c r="EH6" s="73">
        <f t="shared" si="12"/>
        <v>0</v>
      </c>
      <c r="EI6" s="73">
        <f t="shared" si="12"/>
        <v>0</v>
      </c>
      <c r="EJ6" s="81">
        <f t="shared" si="12"/>
        <v>4.e-002</v>
      </c>
      <c r="EK6" s="81">
        <f t="shared" si="12"/>
        <v>7.0000000000000007e-002</v>
      </c>
      <c r="EL6" s="81">
        <f t="shared" si="12"/>
        <v>9.e-002</v>
      </c>
      <c r="EM6" s="81">
        <f t="shared" si="12"/>
        <v>9.e-002</v>
      </c>
      <c r="EN6" s="81">
        <f t="shared" si="12"/>
        <v>0.13</v>
      </c>
      <c r="EO6" s="73" t="str">
        <f>IF(EO7="","",IF(EO7="-","【-】","【"&amp;SUBSTITUTE(TEXT(EO7,"#,##0.00"),"-","△")&amp;"】"))</f>
        <v>【0.12】</v>
      </c>
    </row>
    <row r="7" spans="1:145" s="59" customFormat="1">
      <c r="A7" s="60"/>
      <c r="B7" s="66">
        <v>2018</v>
      </c>
      <c r="C7" s="66">
        <v>292117</v>
      </c>
      <c r="D7" s="66">
        <v>47</v>
      </c>
      <c r="E7" s="66">
        <v>17</v>
      </c>
      <c r="F7" s="66">
        <v>4</v>
      </c>
      <c r="G7" s="66">
        <v>0</v>
      </c>
      <c r="H7" s="66" t="s">
        <v>97</v>
      </c>
      <c r="I7" s="66" t="s">
        <v>98</v>
      </c>
      <c r="J7" s="66" t="s">
        <v>99</v>
      </c>
      <c r="K7" s="66" t="s">
        <v>14</v>
      </c>
      <c r="L7" s="66" t="s">
        <v>100</v>
      </c>
      <c r="M7" s="66" t="s">
        <v>101</v>
      </c>
      <c r="N7" s="74" t="s">
        <v>43</v>
      </c>
      <c r="O7" s="74" t="s">
        <v>102</v>
      </c>
      <c r="P7" s="74">
        <v>26</v>
      </c>
      <c r="Q7" s="74">
        <v>86</v>
      </c>
      <c r="R7" s="74">
        <v>1720</v>
      </c>
      <c r="S7" s="74">
        <v>37441</v>
      </c>
      <c r="T7" s="74">
        <v>33.72</v>
      </c>
      <c r="U7" s="74">
        <v>1110.3499999999999</v>
      </c>
      <c r="V7" s="74">
        <v>9709</v>
      </c>
      <c r="W7" s="74">
        <v>5.03</v>
      </c>
      <c r="X7" s="74">
        <v>1930.22</v>
      </c>
      <c r="Y7" s="74">
        <v>62.8</v>
      </c>
      <c r="Z7" s="74">
        <v>62.56</v>
      </c>
      <c r="AA7" s="74">
        <v>63.03</v>
      </c>
      <c r="AB7" s="74">
        <v>63.62</v>
      </c>
      <c r="AC7" s="74">
        <v>78.02</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0</v>
      </c>
      <c r="BG7" s="74">
        <v>2792.72</v>
      </c>
      <c r="BH7" s="74">
        <v>2631.25</v>
      </c>
      <c r="BI7" s="74">
        <v>846.18</v>
      </c>
      <c r="BJ7" s="74">
        <v>790.76</v>
      </c>
      <c r="BK7" s="74">
        <v>1436</v>
      </c>
      <c r="BL7" s="74">
        <v>1434.89</v>
      </c>
      <c r="BM7" s="74">
        <v>1298.9100000000001</v>
      </c>
      <c r="BN7" s="74">
        <v>1243.71</v>
      </c>
      <c r="BO7" s="74">
        <v>1194.1500000000001</v>
      </c>
      <c r="BP7" s="74">
        <v>1209.4000000000001</v>
      </c>
      <c r="BQ7" s="74">
        <v>32.68</v>
      </c>
      <c r="BR7" s="74">
        <v>33.29</v>
      </c>
      <c r="BS7" s="74">
        <v>34.409999999999997</v>
      </c>
      <c r="BT7" s="74">
        <v>77.75</v>
      </c>
      <c r="BU7" s="74">
        <v>77.14</v>
      </c>
      <c r="BV7" s="74">
        <v>66.56</v>
      </c>
      <c r="BW7" s="74">
        <v>66.22</v>
      </c>
      <c r="BX7" s="74">
        <v>69.87</v>
      </c>
      <c r="BY7" s="74">
        <v>74.3</v>
      </c>
      <c r="BZ7" s="74">
        <v>72.260000000000005</v>
      </c>
      <c r="CA7" s="74">
        <v>74.48</v>
      </c>
      <c r="CB7" s="74">
        <v>341.35</v>
      </c>
      <c r="CC7" s="74">
        <v>347.32</v>
      </c>
      <c r="CD7" s="74">
        <v>339.58</v>
      </c>
      <c r="CE7" s="74">
        <v>150</v>
      </c>
      <c r="CF7" s="74">
        <v>150</v>
      </c>
      <c r="CG7" s="74">
        <v>244.29</v>
      </c>
      <c r="CH7" s="74">
        <v>246.72</v>
      </c>
      <c r="CI7" s="74">
        <v>234.96</v>
      </c>
      <c r="CJ7" s="74">
        <v>221.81</v>
      </c>
      <c r="CK7" s="74">
        <v>230.02</v>
      </c>
      <c r="CL7" s="74">
        <v>219.46</v>
      </c>
      <c r="CM7" s="74" t="s">
        <v>43</v>
      </c>
      <c r="CN7" s="74" t="s">
        <v>43</v>
      </c>
      <c r="CO7" s="74" t="s">
        <v>43</v>
      </c>
      <c r="CP7" s="74" t="s">
        <v>43</v>
      </c>
      <c r="CQ7" s="74" t="s">
        <v>43</v>
      </c>
      <c r="CR7" s="74">
        <v>43.58</v>
      </c>
      <c r="CS7" s="74">
        <v>41.35</v>
      </c>
      <c r="CT7" s="74">
        <v>42.9</v>
      </c>
      <c r="CU7" s="74">
        <v>43.36</v>
      </c>
      <c r="CV7" s="74">
        <v>42.56</v>
      </c>
      <c r="CW7" s="74">
        <v>42.82</v>
      </c>
      <c r="CX7" s="74">
        <v>82.02</v>
      </c>
      <c r="CY7" s="74">
        <v>83.76</v>
      </c>
      <c r="CZ7" s="74">
        <v>84.48</v>
      </c>
      <c r="DA7" s="74">
        <v>87</v>
      </c>
      <c r="DB7" s="74">
        <v>87.61</v>
      </c>
      <c r="DC7" s="74">
        <v>82.35</v>
      </c>
      <c r="DD7" s="74">
        <v>82.9</v>
      </c>
      <c r="DE7" s="74">
        <v>83.5</v>
      </c>
      <c r="DF7" s="74">
        <v>83.06</v>
      </c>
      <c r="DG7" s="74">
        <v>83.32</v>
      </c>
      <c r="DH7" s="74">
        <v>83.36</v>
      </c>
      <c r="DI7" s="74"/>
      <c r="DJ7" s="74"/>
      <c r="DK7" s="74"/>
      <c r="DL7" s="74"/>
      <c r="DM7" s="74"/>
      <c r="DN7" s="74"/>
      <c r="DO7" s="74"/>
      <c r="DP7" s="74"/>
      <c r="DQ7" s="74"/>
      <c r="DR7" s="74"/>
      <c r="DS7" s="74"/>
      <c r="DT7" s="74"/>
      <c r="DU7" s="74"/>
      <c r="DV7" s="74"/>
      <c r="DW7" s="74"/>
      <c r="DX7" s="74"/>
      <c r="DY7" s="74"/>
      <c r="DZ7" s="74"/>
      <c r="EA7" s="74"/>
      <c r="EB7" s="74"/>
      <c r="EC7" s="74"/>
      <c r="ED7" s="74"/>
      <c r="EE7" s="74">
        <v>4.e-002</v>
      </c>
      <c r="EF7" s="74">
        <v>0</v>
      </c>
      <c r="EG7" s="74">
        <v>0</v>
      </c>
      <c r="EH7" s="74">
        <v>0</v>
      </c>
      <c r="EI7" s="74">
        <v>0</v>
      </c>
      <c r="EJ7" s="74">
        <v>4.e-002</v>
      </c>
      <c r="EK7" s="74">
        <v>7.0000000000000007e-002</v>
      </c>
      <c r="EL7" s="74">
        <v>9.e-002</v>
      </c>
      <c r="EM7" s="74">
        <v>9.e-002</v>
      </c>
      <c r="EN7" s="74">
        <v>0.13</v>
      </c>
      <c r="EO7" s="74">
        <v>0.12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37</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野地 幸一郎</cp:lastModifiedBy>
  <dcterms:created xsi:type="dcterms:W3CDTF">2019-12-05T05:13:23Z</dcterms:created>
  <dcterms:modified xsi:type="dcterms:W3CDTF">2020-01-17T00:55:38Z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2020-01-17T00:55:38Z</vt:filetime>
  </property>
</Properties>
</file>