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kYte3v3KNiqBA5DyjmDCVKXc7SrKV2KlgUC8uUk3N5LAAp4pOUpXoA5aGL7eVQsT5TeLcOVneak/Ye4Vg6akw==" workbookSaltValue="Tf9I+L3RSpOM3bO3TgHLVA=="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<sst xmlns="http://schemas.openxmlformats.org/spreadsheetml/2006/main" xmlns:r="http://schemas.openxmlformats.org/officeDocument/2006/relationships" count="114" uniqueCount="114">
  <si>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</si>
  <si>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</si>
  <si>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</si>
  <si>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</si>
  <si>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</si>
  <si>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</si>
  <si>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</si>
  <si>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</si>
  <si>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</si>
  <si>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</si>
  <si>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</si>
  <si>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</si>
  <si>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</si>
  <si>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</si>
  <si>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</si>
  <si>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</si>
  <si>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</si>
  <si>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</si>
  <si>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</si>
  <si>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</si>
  <si>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</si>
  <si>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</si>
  <si>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</si>
  <si>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</si>
  <si>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</si>
  <si>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</si>
  <si>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</si>
  <si>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</si>
  <si>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</si>
  <si>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</si>
  <si>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</si>
  <si>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</si>
  <si>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</si>
  <si>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</si>
  <si>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</si>
  <si>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</si>
  <si>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</si>
  <si>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</si>
  <si>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</si>
  <si>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</si>
  <si>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</si>
  <si>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</si>
  <si>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</si>
  <si>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</si>
  <si>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</si>
  <si>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</si>
  <si>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</si>
  <si>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</si>
  <si>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</si>
  <si>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</si>
  <si>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</si>
  <si>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</si>
  <si>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</si>
  <si>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</si>
  <si>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</si>
  <si>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</si>
  <si>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</si>
  <si>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</si>
  <si>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</si>
  <si>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</si>
  <si>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</si>
  <si>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</si>
  <si>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</si>
  <si>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</si>
  <si>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</si>
  <si>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</si>
  <si>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</si>
  <si>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</si>
  <si>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</si>
  <si>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</si>
  <si>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</si>
  <si>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</si>
  <si>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</si>
  <si>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</si>
  <si>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</si>
  <si>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</si>
  <si>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</si>
  <si>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</si>
  <si>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</si>
  <si>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</si>
  <si>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</si>
  <si>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</si>
  <si>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</si>
  <si>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</si>
  <si>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</si>
  <si>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</si>
  <si>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</si>
  <si>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</si>
  <si>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</si>
  <si>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</si>
  <si>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</si>
  <si>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</si>
  <si>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</si>
  <si>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</si>
  <si>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</si>
  <si>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</si>
  <si>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</si>
  <si>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</si>
  <si>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</si>
  <si>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</si>
  <si>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</si>
  <si>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</si>
  <si>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</si>
  <si>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</si>
  <si>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</si>
  <si>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</si>
  <si>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</si>
  <si>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</si>
  <si>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</si>
  <si>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</si>
  <si>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</si>
  <si>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全国的に人口減少が続く中、葛󠄀城市の人口は横ばいで推移しているが、核家族化による使用料収入の減少や、今後の人口増減など不確定な要素も多く、下水道接続への理解を深め、推進を強化する必要がある。
  本市では、令和5年度に5か年を対象とした「下水道事業経営戦略」を策定し、今後の財政状況の動向について検討したが、物価高騰をはじめとする社会情勢や下水道における経営環境など変化していく中で、将来にわたって安心安全なサービスの提供が行えるよう、引き続き効率化・経営健全化の取り組み方針を検討する。</t>
  </si>
  <si>
    <t>①経常収支比率は前年度比0.15％減となった。100％を超えており、一般会計補助金は減少傾向にあるものの、総収益に占める一般会計補助金の割合が高い状況が続いていることから、更なる経営努力が必要である。
③流動比率は平均値より低い。保有する現金が少ないため、財政マネジメント計画を検討し、現金を確保する必要がある。
④現在、歳出に占める地方債の元利償還金の割合が大きく厳しい事業運営であるが、管渠等の整備は概ね完了しているため、今後は減少していくと想定される。
⑤経費回収率は平均値より低い。経費削減や使用料収入の確保に努め、適正な事業運営に努めなければならない。
⑥汚水処理原価は平均値よりも高い。有収水量の増加に努め、維持管理費の縮減など効率化を進める必要がある。
⑧水洗化率は平均値より高い。前年度比0.61％増となったが、安定した収入を確保するためにも、一層の接続促進に努める必要がある。</t>
    <rPh sb="139" eb="141">
      <t>ケントウ</t>
    </rPh>
    <phoneticPr fontId="1"/>
  </si>
  <si>
    <t>①有形固定資産減価償却率は、令和2年度より地方公営企業法を適用し、地方公営企業法適用前の減価償却累計額を控除した額を年度開始時点の資産として計上している。そのため平均値を下回っている。「ストックマネジメント修繕改築計画」に基づき、老朽化の進展状況などを把握し、施設の長寿命化を図る必要がある。
②③葛城市公共下水道事業は、昭和57年度に事業に着手、平成4年度に供用を開始しており、今後、管渠等の老朽化が進むことが想定される。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</si>
</sst>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0.39</c:v>
                </c:pt>
                <c:pt idx="2">
                  <c:v>0.1</c:v>
                </c:pt>
                <c:pt idx="3">
                  <c:v>0.22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106.41</c:v>
                </c:pt>
                <c:pt idx="2">
                  <c:v>106.66</c:v>
                </c:pt>
                <c:pt idx="3">
                  <c:v>100.18</c:v>
                </c:pt>
                <c:pt idx="4">
                  <c:v>100.03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105.78</c:v>
                </c:pt>
                <c:pt idx="2">
                  <c:v>106.09</c:v>
                </c:pt>
                <c:pt idx="3">
                  <c:v>101.98</c:v>
                </c:pt>
                <c:pt idx="4">
                  <c:v>102.68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3.22</c:v>
                </c:pt>
                <c:pt idx="2">
                  <c:v>6.23</c:v>
                </c:pt>
                <c:pt idx="3">
                  <c:v>8.84</c:v>
                </c:pt>
                <c:pt idx="4">
                  <c:v>12.56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21.36</c:v>
                </c:pt>
                <c:pt idx="2">
                  <c:v>22.79</c:v>
                </c:pt>
                <c:pt idx="3">
                  <c:v>32.57</c:v>
                </c:pt>
                <c:pt idx="4">
                  <c:v>33.159999999999997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1.e-002</c:v>
                </c:pt>
                <c:pt idx="3">
                  <c:v>4.e-002</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63.96</c:v>
                </c:pt>
                <c:pt idx="2">
                  <c:v>69.42</c:v>
                </c:pt>
                <c:pt idx="3">
                  <c:v>52.27</c:v>
                </c:pt>
                <c:pt idx="4">
                  <c:v>58.68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8.6199999999999992</c:v>
                </c:pt>
                <c:pt idx="2">
                  <c:v>10.16</c:v>
                </c:pt>
                <c:pt idx="3">
                  <c:v>9.6</c:v>
                </c:pt>
                <c:pt idx="4">
                  <c:v>19.690000000000001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44.24</c:v>
                </c:pt>
                <c:pt idx="2">
                  <c:v>43.07</c:v>
                </c:pt>
                <c:pt idx="3">
                  <c:v>41.51</c:v>
                </c:pt>
                <c:pt idx="4">
                  <c:v>45.01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1128.69</c:v>
                </c:pt>
                <c:pt idx="2">
                  <c:v>612.05999999999995</c:v>
                </c:pt>
                <c:pt idx="3">
                  <c:v>1835.53</c:v>
                </c:pt>
                <c:pt idx="4">
                  <c:v>1449.36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1258.43</c:v>
                </c:pt>
                <c:pt idx="2">
                  <c:v>1163.75</c:v>
                </c:pt>
                <c:pt idx="3">
                  <c:v>1160.22</c:v>
                </c:pt>
                <c:pt idx="4">
                  <c:v>1141.98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62.41</c:v>
                </c:pt>
                <c:pt idx="2">
                  <c:v>49.83</c:v>
                </c:pt>
                <c:pt idx="3">
                  <c:v>55.3</c:v>
                </c:pt>
                <c:pt idx="4">
                  <c:v>65.81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73.36</c:v>
                </c:pt>
                <c:pt idx="2">
                  <c:v>72.599999999999994</c:v>
                </c:pt>
                <c:pt idx="3">
                  <c:v>81.81</c:v>
                </c:pt>
                <c:pt idx="4">
                  <c:v>82.27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250.86</c:v>
                </c:pt>
                <c:pt idx="2">
                  <c:v>263.83999999999997</c:v>
                </c:pt>
                <c:pt idx="3">
                  <c:v>233.96</c:v>
                </c:pt>
                <c:pt idx="4">
                  <c:v>213.03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224.88</c:v>
                </c:pt>
                <c:pt idx="2">
                  <c:v>228.64</c:v>
                </c:pt>
                <c:pt idx="3">
                  <c:v>193.59</c:v>
                </c:pt>
                <c:pt idx="4">
                  <c:v>194.42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c:v>
                </c:pt>
                <c:pt idx="2">
                  <c:v>42.28</c:v>
                </c:pt>
                <c:pt idx="3">
                  <c:v>45.3</c:v>
                </c:pt>
                <c:pt idx="4">
                  <c:v>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88.6</c:v>
                </c:pt>
                <c:pt idx="2">
                  <c:v>89.24</c:v>
                </c:pt>
                <c:pt idx="3">
                  <c:v>89.69</c:v>
                </c:pt>
                <c:pt idx="4">
                  <c:v>90.3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84.19</c:v>
                </c:pt>
                <c:pt idx="2">
                  <c:v>84.34</c:v>
                </c:pt>
                <c:pt idx="3">
                  <c:v>88.37</c:v>
                </c:pt>
                <c:pt idx="4">
                  <c:v>88.66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奈良県　葛城市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37905</v>
      </c>
      <c r="AM8" s="21"/>
      <c r="AN8" s="21"/>
      <c r="AO8" s="21"/>
      <c r="AP8" s="21"/>
      <c r="AQ8" s="21"/>
      <c r="AR8" s="21"/>
      <c r="AS8" s="21"/>
      <c r="AT8" s="7">
        <f>データ!T6</f>
        <v>33.72</v>
      </c>
      <c r="AU8" s="7"/>
      <c r="AV8" s="7"/>
      <c r="AW8" s="7"/>
      <c r="AX8" s="7"/>
      <c r="AY8" s="7"/>
      <c r="AZ8" s="7"/>
      <c r="BA8" s="7"/>
      <c r="BB8" s="7">
        <f>データ!U6</f>
        <v>1124.1099999999999</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50.76</v>
      </c>
      <c r="J10" s="7"/>
      <c r="K10" s="7"/>
      <c r="L10" s="7"/>
      <c r="M10" s="7"/>
      <c r="N10" s="7"/>
      <c r="O10" s="7"/>
      <c r="P10" s="7">
        <f>データ!P6</f>
        <v>24.85</v>
      </c>
      <c r="Q10" s="7"/>
      <c r="R10" s="7"/>
      <c r="S10" s="7"/>
      <c r="T10" s="7"/>
      <c r="U10" s="7"/>
      <c r="V10" s="7"/>
      <c r="W10" s="7">
        <f>データ!Q6</f>
        <v>88</v>
      </c>
      <c r="X10" s="7"/>
      <c r="Y10" s="7"/>
      <c r="Z10" s="7"/>
      <c r="AA10" s="7"/>
      <c r="AB10" s="7"/>
      <c r="AC10" s="7"/>
      <c r="AD10" s="21">
        <f>データ!R6</f>
        <v>1760</v>
      </c>
      <c r="AE10" s="21"/>
      <c r="AF10" s="21"/>
      <c r="AG10" s="21"/>
      <c r="AH10" s="21"/>
      <c r="AI10" s="21"/>
      <c r="AJ10" s="21"/>
      <c r="AK10" s="2"/>
      <c r="AL10" s="21">
        <f>データ!V6</f>
        <v>9404</v>
      </c>
      <c r="AM10" s="21"/>
      <c r="AN10" s="21"/>
      <c r="AO10" s="21"/>
      <c r="AP10" s="21"/>
      <c r="AQ10" s="21"/>
      <c r="AR10" s="21"/>
      <c r="AS10" s="21"/>
      <c r="AT10" s="7">
        <f>データ!W6</f>
        <v>5.1100000000000003</v>
      </c>
      <c r="AU10" s="7"/>
      <c r="AV10" s="7"/>
      <c r="AW10" s="7"/>
      <c r="AX10" s="7"/>
      <c r="AY10" s="7"/>
      <c r="AZ10" s="7"/>
      <c r="BA10" s="7"/>
      <c r="BB10" s="7">
        <f>データ!X6</f>
        <v>1840.31</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QpDfLHyIKmIjpO7pNZQiQYgzQY0YOHdofC4cfTIQPj7VSQCtGeIh2ooMZqX7llgs8KPWnlqYcEeBmURz8Qxdw==" saltValue="Q4FFYGL3UKSv2LPD0uuFZ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58</v>
      </c>
      <c r="D3" s="58" t="s">
        <v>59</v>
      </c>
      <c r="E3" s="58" t="s">
        <v>7</v>
      </c>
      <c r="F3" s="58" t="s">
        <v>6</v>
      </c>
      <c r="G3" s="58" t="s">
        <v>27</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38</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65</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8" s="55" customFormat="1">
      <c r="A6" s="56" t="s">
        <v>95</v>
      </c>
      <c r="B6" s="61">
        <f t="shared" ref="B6:X6" si="1">B7</f>
        <v>2023</v>
      </c>
      <c r="C6" s="61">
        <f t="shared" si="1"/>
        <v>292117</v>
      </c>
      <c r="D6" s="61">
        <f t="shared" si="1"/>
        <v>46</v>
      </c>
      <c r="E6" s="61">
        <f t="shared" si="1"/>
        <v>17</v>
      </c>
      <c r="F6" s="61">
        <f t="shared" si="1"/>
        <v>4</v>
      </c>
      <c r="G6" s="61">
        <f t="shared" si="1"/>
        <v>0</v>
      </c>
      <c r="H6" s="61" t="str">
        <f t="shared" si="1"/>
        <v>奈良県　葛城市</v>
      </c>
      <c r="I6" s="61" t="str">
        <f t="shared" si="1"/>
        <v>法適用</v>
      </c>
      <c r="J6" s="61" t="str">
        <f t="shared" si="1"/>
        <v>下水道事業</v>
      </c>
      <c r="K6" s="61" t="str">
        <f t="shared" si="1"/>
        <v>特定環境保全公共下水道</v>
      </c>
      <c r="L6" s="61" t="str">
        <f t="shared" si="1"/>
        <v>D1</v>
      </c>
      <c r="M6" s="61" t="str">
        <f t="shared" si="1"/>
        <v>非設置</v>
      </c>
      <c r="N6" s="69" t="str">
        <f t="shared" si="1"/>
        <v>-</v>
      </c>
      <c r="O6" s="69">
        <f t="shared" si="1"/>
        <v>50.76</v>
      </c>
      <c r="P6" s="69">
        <f t="shared" si="1"/>
        <v>24.85</v>
      </c>
      <c r="Q6" s="69">
        <f t="shared" si="1"/>
        <v>88</v>
      </c>
      <c r="R6" s="69">
        <f t="shared" si="1"/>
        <v>1760</v>
      </c>
      <c r="S6" s="69">
        <f t="shared" si="1"/>
        <v>37905</v>
      </c>
      <c r="T6" s="69">
        <f t="shared" si="1"/>
        <v>33.72</v>
      </c>
      <c r="U6" s="69">
        <f t="shared" si="1"/>
        <v>1124.1099999999999</v>
      </c>
      <c r="V6" s="69">
        <f t="shared" si="1"/>
        <v>9404</v>
      </c>
      <c r="W6" s="69">
        <f t="shared" si="1"/>
        <v>5.1100000000000003</v>
      </c>
      <c r="X6" s="69">
        <f t="shared" si="1"/>
        <v>1840.31</v>
      </c>
      <c r="Y6" s="77" t="str">
        <f t="shared" ref="Y6:AH6" si="2">IF(Y7="",NA(),Y7)</f>
        <v>-</v>
      </c>
      <c r="Z6" s="77">
        <f t="shared" si="2"/>
        <v>106.41</v>
      </c>
      <c r="AA6" s="77">
        <f t="shared" si="2"/>
        <v>106.66</v>
      </c>
      <c r="AB6" s="77">
        <f t="shared" si="2"/>
        <v>100.18</v>
      </c>
      <c r="AC6" s="77">
        <f t="shared" si="2"/>
        <v>100.03</v>
      </c>
      <c r="AD6" s="77" t="str">
        <f t="shared" si="2"/>
        <v>-</v>
      </c>
      <c r="AE6" s="77">
        <f t="shared" si="2"/>
        <v>105.78</v>
      </c>
      <c r="AF6" s="77">
        <f t="shared" si="2"/>
        <v>106.09</v>
      </c>
      <c r="AG6" s="77">
        <f t="shared" si="2"/>
        <v>101.98</v>
      </c>
      <c r="AH6" s="77">
        <f t="shared" si="2"/>
        <v>102.68</v>
      </c>
      <c r="AI6" s="69" t="str">
        <f>IF(AI7="","",IF(AI7="-","【-】","【"&amp;SUBSTITUTE(TEXT(AI7,"#,##0.00"),"-","△")&amp;"】"))</f>
        <v>【105.09】</v>
      </c>
      <c r="AJ6" s="77" t="str">
        <f t="shared" ref="AJ6:AS6" si="3">IF(AJ7="",NA(),AJ7)</f>
        <v>-</v>
      </c>
      <c r="AK6" s="69">
        <f t="shared" si="3"/>
        <v>0</v>
      </c>
      <c r="AL6" s="69">
        <f t="shared" si="3"/>
        <v>0</v>
      </c>
      <c r="AM6" s="69">
        <f t="shared" si="3"/>
        <v>0</v>
      </c>
      <c r="AN6" s="69">
        <f t="shared" si="3"/>
        <v>0</v>
      </c>
      <c r="AO6" s="77" t="str">
        <f t="shared" si="3"/>
        <v>-</v>
      </c>
      <c r="AP6" s="77">
        <f t="shared" si="3"/>
        <v>63.96</v>
      </c>
      <c r="AQ6" s="77">
        <f t="shared" si="3"/>
        <v>69.42</v>
      </c>
      <c r="AR6" s="77">
        <f t="shared" si="3"/>
        <v>52.27</v>
      </c>
      <c r="AS6" s="77">
        <f t="shared" si="3"/>
        <v>58.68</v>
      </c>
      <c r="AT6" s="69" t="str">
        <f>IF(AT7="","",IF(AT7="-","【-】","【"&amp;SUBSTITUTE(TEXT(AT7,"#,##0.00"),"-","△")&amp;"】"))</f>
        <v>【65.73】</v>
      </c>
      <c r="AU6" s="77" t="str">
        <f t="shared" ref="AU6:BD6" si="4">IF(AU7="",NA(),AU7)</f>
        <v>-</v>
      </c>
      <c r="AV6" s="77">
        <f t="shared" si="4"/>
        <v>8.6199999999999992</v>
      </c>
      <c r="AW6" s="77">
        <f t="shared" si="4"/>
        <v>10.16</v>
      </c>
      <c r="AX6" s="77">
        <f t="shared" si="4"/>
        <v>9.6</v>
      </c>
      <c r="AY6" s="77">
        <f t="shared" si="4"/>
        <v>19.690000000000001</v>
      </c>
      <c r="AZ6" s="77" t="str">
        <f t="shared" si="4"/>
        <v>-</v>
      </c>
      <c r="BA6" s="77">
        <f t="shared" si="4"/>
        <v>44.24</v>
      </c>
      <c r="BB6" s="77">
        <f t="shared" si="4"/>
        <v>43.07</v>
      </c>
      <c r="BC6" s="77">
        <f t="shared" si="4"/>
        <v>41.51</v>
      </c>
      <c r="BD6" s="77">
        <f t="shared" si="4"/>
        <v>45.01</v>
      </c>
      <c r="BE6" s="69" t="str">
        <f>IF(BE7="","",IF(BE7="-","【-】","【"&amp;SUBSTITUTE(TEXT(BE7,"#,##0.00"),"-","△")&amp;"】"))</f>
        <v>【48.91】</v>
      </c>
      <c r="BF6" s="77" t="str">
        <f t="shared" ref="BF6:BO6" si="5">IF(BF7="",NA(),BF7)</f>
        <v>-</v>
      </c>
      <c r="BG6" s="77">
        <f t="shared" si="5"/>
        <v>1128.69</v>
      </c>
      <c r="BH6" s="77">
        <f t="shared" si="5"/>
        <v>612.05999999999995</v>
      </c>
      <c r="BI6" s="77">
        <f t="shared" si="5"/>
        <v>1835.53</v>
      </c>
      <c r="BJ6" s="77">
        <f t="shared" si="5"/>
        <v>1449.36</v>
      </c>
      <c r="BK6" s="77" t="str">
        <f t="shared" si="5"/>
        <v>-</v>
      </c>
      <c r="BL6" s="77">
        <f t="shared" si="5"/>
        <v>1258.43</v>
      </c>
      <c r="BM6" s="77">
        <f t="shared" si="5"/>
        <v>1163.75</v>
      </c>
      <c r="BN6" s="77">
        <f t="shared" si="5"/>
        <v>1160.22</v>
      </c>
      <c r="BO6" s="77">
        <f t="shared" si="5"/>
        <v>1141.98</v>
      </c>
      <c r="BP6" s="69" t="str">
        <f>IF(BP7="","",IF(BP7="-","【-】","【"&amp;SUBSTITUTE(TEXT(BP7,"#,##0.00"),"-","△")&amp;"】"))</f>
        <v>【1,156.82】</v>
      </c>
      <c r="BQ6" s="77" t="str">
        <f t="shared" ref="BQ6:BZ6" si="6">IF(BQ7="",NA(),BQ7)</f>
        <v>-</v>
      </c>
      <c r="BR6" s="77">
        <f t="shared" si="6"/>
        <v>62.41</v>
      </c>
      <c r="BS6" s="77">
        <f t="shared" si="6"/>
        <v>49.83</v>
      </c>
      <c r="BT6" s="77">
        <f t="shared" si="6"/>
        <v>55.3</v>
      </c>
      <c r="BU6" s="77">
        <f t="shared" si="6"/>
        <v>65.81</v>
      </c>
      <c r="BV6" s="77" t="str">
        <f t="shared" si="6"/>
        <v>-</v>
      </c>
      <c r="BW6" s="77">
        <f t="shared" si="6"/>
        <v>73.36</v>
      </c>
      <c r="BX6" s="77">
        <f t="shared" si="6"/>
        <v>72.599999999999994</v>
      </c>
      <c r="BY6" s="77">
        <f t="shared" si="6"/>
        <v>81.81</v>
      </c>
      <c r="BZ6" s="77">
        <f t="shared" si="6"/>
        <v>82.27</v>
      </c>
      <c r="CA6" s="69" t="str">
        <f>IF(CA7="","",IF(CA7="-","【-】","【"&amp;SUBSTITUTE(TEXT(CA7,"#,##0.00"),"-","△")&amp;"】"))</f>
        <v>【75.33】</v>
      </c>
      <c r="CB6" s="77" t="str">
        <f t="shared" ref="CB6:CK6" si="7">IF(CB7="",NA(),CB7)</f>
        <v>-</v>
      </c>
      <c r="CC6" s="77">
        <f t="shared" si="7"/>
        <v>250.86</v>
      </c>
      <c r="CD6" s="77">
        <f t="shared" si="7"/>
        <v>263.83999999999997</v>
      </c>
      <c r="CE6" s="77">
        <f t="shared" si="7"/>
        <v>233.96</v>
      </c>
      <c r="CF6" s="77">
        <f t="shared" si="7"/>
        <v>213.03</v>
      </c>
      <c r="CG6" s="77" t="str">
        <f t="shared" si="7"/>
        <v>-</v>
      </c>
      <c r="CH6" s="77">
        <f t="shared" si="7"/>
        <v>224.88</v>
      </c>
      <c r="CI6" s="77">
        <f t="shared" si="7"/>
        <v>228.64</v>
      </c>
      <c r="CJ6" s="77">
        <f t="shared" si="7"/>
        <v>193.59</v>
      </c>
      <c r="CK6" s="77">
        <f t="shared" si="7"/>
        <v>194.42</v>
      </c>
      <c r="CL6" s="69" t="str">
        <f>IF(CL7="","",IF(CL7="-","【-】","【"&amp;SUBSTITUTE(TEXT(CL7,"#,##0.00"),"-","△")&amp;"】"))</f>
        <v>【215.73】</v>
      </c>
      <c r="CM6" s="77" t="str">
        <f t="shared" ref="CM6:CV6" si="8">IF(CM7="",NA(),CM7)</f>
        <v>-</v>
      </c>
      <c r="CN6" s="77" t="str">
        <f t="shared" si="8"/>
        <v>-</v>
      </c>
      <c r="CO6" s="77" t="str">
        <f t="shared" si="8"/>
        <v>-</v>
      </c>
      <c r="CP6" s="77" t="str">
        <f t="shared" si="8"/>
        <v>-</v>
      </c>
      <c r="CQ6" s="77" t="str">
        <f t="shared" si="8"/>
        <v>-</v>
      </c>
      <c r="CR6" s="77" t="str">
        <f t="shared" si="8"/>
        <v>-</v>
      </c>
      <c r="CS6" s="77">
        <f t="shared" si="8"/>
        <v>42.4</v>
      </c>
      <c r="CT6" s="77">
        <f t="shared" si="8"/>
        <v>42.28</v>
      </c>
      <c r="CU6" s="77">
        <f t="shared" si="8"/>
        <v>45.3</v>
      </c>
      <c r="CV6" s="77">
        <f t="shared" si="8"/>
        <v>45.6</v>
      </c>
      <c r="CW6" s="69" t="str">
        <f>IF(CW7="","",IF(CW7="-","【-】","【"&amp;SUBSTITUTE(TEXT(CW7,"#,##0.00"),"-","△")&amp;"】"))</f>
        <v>【43.28】</v>
      </c>
      <c r="CX6" s="77" t="str">
        <f t="shared" ref="CX6:DG6" si="9">IF(CX7="",NA(),CX7)</f>
        <v>-</v>
      </c>
      <c r="CY6" s="77">
        <f t="shared" si="9"/>
        <v>88.6</v>
      </c>
      <c r="CZ6" s="77">
        <f t="shared" si="9"/>
        <v>89.24</v>
      </c>
      <c r="DA6" s="77">
        <f t="shared" si="9"/>
        <v>89.69</v>
      </c>
      <c r="DB6" s="77">
        <f t="shared" si="9"/>
        <v>90.3</v>
      </c>
      <c r="DC6" s="77" t="str">
        <f t="shared" si="9"/>
        <v>-</v>
      </c>
      <c r="DD6" s="77">
        <f t="shared" si="9"/>
        <v>84.19</v>
      </c>
      <c r="DE6" s="77">
        <f t="shared" si="9"/>
        <v>84.34</v>
      </c>
      <c r="DF6" s="77">
        <f t="shared" si="9"/>
        <v>88.37</v>
      </c>
      <c r="DG6" s="77">
        <f t="shared" si="9"/>
        <v>88.66</v>
      </c>
      <c r="DH6" s="69" t="str">
        <f>IF(DH7="","",IF(DH7="-","【-】","【"&amp;SUBSTITUTE(TEXT(DH7,"#,##0.00"),"-","△")&amp;"】"))</f>
        <v>【86.21】</v>
      </c>
      <c r="DI6" s="77" t="str">
        <f t="shared" ref="DI6:DR6" si="10">IF(DI7="",NA(),DI7)</f>
        <v>-</v>
      </c>
      <c r="DJ6" s="77">
        <f t="shared" si="10"/>
        <v>3.22</v>
      </c>
      <c r="DK6" s="77">
        <f t="shared" si="10"/>
        <v>6.23</v>
      </c>
      <c r="DL6" s="77">
        <f t="shared" si="10"/>
        <v>8.84</v>
      </c>
      <c r="DM6" s="77">
        <f t="shared" si="10"/>
        <v>12.56</v>
      </c>
      <c r="DN6" s="77" t="str">
        <f t="shared" si="10"/>
        <v>-</v>
      </c>
      <c r="DO6" s="77">
        <f t="shared" si="10"/>
        <v>21.36</v>
      </c>
      <c r="DP6" s="77">
        <f t="shared" si="10"/>
        <v>22.79</v>
      </c>
      <c r="DQ6" s="77">
        <f t="shared" si="10"/>
        <v>32.57</v>
      </c>
      <c r="DR6" s="77">
        <f t="shared" si="10"/>
        <v>33.159999999999997</v>
      </c>
      <c r="DS6" s="69" t="str">
        <f>IF(DS7="","",IF(DS7="-","【-】","【"&amp;SUBSTITUTE(TEXT(DS7,"#,##0.00"),"-","△")&amp;"】"))</f>
        <v>【29.62】</v>
      </c>
      <c r="DT6" s="77" t="str">
        <f t="shared" ref="DT6:EC6" si="11">IF(DT7="",NA(),DT7)</f>
        <v>-</v>
      </c>
      <c r="DU6" s="69">
        <f t="shared" si="11"/>
        <v>0</v>
      </c>
      <c r="DV6" s="69">
        <f t="shared" si="11"/>
        <v>0</v>
      </c>
      <c r="DW6" s="69">
        <f t="shared" si="11"/>
        <v>0</v>
      </c>
      <c r="DX6" s="69">
        <f t="shared" si="11"/>
        <v>0</v>
      </c>
      <c r="DY6" s="77" t="str">
        <f t="shared" si="11"/>
        <v>-</v>
      </c>
      <c r="DZ6" s="77">
        <f t="shared" si="11"/>
        <v>1.e-002</v>
      </c>
      <c r="EA6" s="77">
        <f t="shared" si="11"/>
        <v>1.e-002</v>
      </c>
      <c r="EB6" s="77">
        <f t="shared" si="11"/>
        <v>4.e-002</v>
      </c>
      <c r="EC6" s="77">
        <f t="shared" si="11"/>
        <v>0.12</v>
      </c>
      <c r="ED6" s="69" t="str">
        <f>IF(ED7="","",IF(ED7="-","【-】","【"&amp;SUBSTITUTE(TEXT(ED7,"#,##0.00"),"-","△")&amp;"】"))</f>
        <v>【0.09】</v>
      </c>
      <c r="EE6" s="77" t="str">
        <f t="shared" ref="EE6:EN6" si="12">IF(EE7="",NA(),EE7)</f>
        <v>-</v>
      </c>
      <c r="EF6" s="69">
        <f t="shared" si="12"/>
        <v>0</v>
      </c>
      <c r="EG6" s="69">
        <f t="shared" si="12"/>
        <v>0</v>
      </c>
      <c r="EH6" s="69">
        <f t="shared" si="12"/>
        <v>0</v>
      </c>
      <c r="EI6" s="69">
        <f t="shared" si="12"/>
        <v>0</v>
      </c>
      <c r="EJ6" s="77" t="str">
        <f t="shared" si="12"/>
        <v>-</v>
      </c>
      <c r="EK6" s="77">
        <f t="shared" si="12"/>
        <v>0.39</v>
      </c>
      <c r="EL6" s="77">
        <f t="shared" si="12"/>
        <v>0.1</v>
      </c>
      <c r="EM6" s="77">
        <f t="shared" si="12"/>
        <v>0.22</v>
      </c>
      <c r="EN6" s="77">
        <f t="shared" si="12"/>
        <v>0.17</v>
      </c>
      <c r="EO6" s="69" t="str">
        <f>IF(EO7="","",IF(EO7="-","【-】","【"&amp;SUBSTITUTE(TEXT(EO7,"#,##0.00"),"-","△")&amp;"】"))</f>
        <v>【0.11】</v>
      </c>
    </row>
    <row r="7" spans="1:148" s="55" customFormat="1">
      <c r="A7" s="56"/>
      <c r="B7" s="62">
        <v>2023</v>
      </c>
      <c r="C7" s="62">
        <v>292117</v>
      </c>
      <c r="D7" s="62">
        <v>46</v>
      </c>
      <c r="E7" s="62">
        <v>17</v>
      </c>
      <c r="F7" s="62">
        <v>4</v>
      </c>
      <c r="G7" s="62">
        <v>0</v>
      </c>
      <c r="H7" s="62" t="s">
        <v>96</v>
      </c>
      <c r="I7" s="62" t="s">
        <v>97</v>
      </c>
      <c r="J7" s="62" t="s">
        <v>98</v>
      </c>
      <c r="K7" s="62" t="s">
        <v>16</v>
      </c>
      <c r="L7" s="62" t="s">
        <v>99</v>
      </c>
      <c r="M7" s="62" t="s">
        <v>100</v>
      </c>
      <c r="N7" s="70" t="s">
        <v>101</v>
      </c>
      <c r="O7" s="70">
        <v>50.76</v>
      </c>
      <c r="P7" s="70">
        <v>24.85</v>
      </c>
      <c r="Q7" s="70">
        <v>88</v>
      </c>
      <c r="R7" s="70">
        <v>1760</v>
      </c>
      <c r="S7" s="70">
        <v>37905</v>
      </c>
      <c r="T7" s="70">
        <v>33.72</v>
      </c>
      <c r="U7" s="70">
        <v>1124.1099999999999</v>
      </c>
      <c r="V7" s="70">
        <v>9404</v>
      </c>
      <c r="W7" s="70">
        <v>5.1100000000000003</v>
      </c>
      <c r="X7" s="70">
        <v>1840.31</v>
      </c>
      <c r="Y7" s="70" t="s">
        <v>101</v>
      </c>
      <c r="Z7" s="70">
        <v>106.41</v>
      </c>
      <c r="AA7" s="70">
        <v>106.66</v>
      </c>
      <c r="AB7" s="70">
        <v>100.18</v>
      </c>
      <c r="AC7" s="70">
        <v>100.03</v>
      </c>
      <c r="AD7" s="70" t="s">
        <v>101</v>
      </c>
      <c r="AE7" s="70">
        <v>105.78</v>
      </c>
      <c r="AF7" s="70">
        <v>106.09</v>
      </c>
      <c r="AG7" s="70">
        <v>101.98</v>
      </c>
      <c r="AH7" s="70">
        <v>102.68</v>
      </c>
      <c r="AI7" s="70">
        <v>105.09</v>
      </c>
      <c r="AJ7" s="70" t="s">
        <v>101</v>
      </c>
      <c r="AK7" s="70">
        <v>0</v>
      </c>
      <c r="AL7" s="70">
        <v>0</v>
      </c>
      <c r="AM7" s="70">
        <v>0</v>
      </c>
      <c r="AN7" s="70">
        <v>0</v>
      </c>
      <c r="AO7" s="70" t="s">
        <v>101</v>
      </c>
      <c r="AP7" s="70">
        <v>63.96</v>
      </c>
      <c r="AQ7" s="70">
        <v>69.42</v>
      </c>
      <c r="AR7" s="70">
        <v>52.27</v>
      </c>
      <c r="AS7" s="70">
        <v>58.68</v>
      </c>
      <c r="AT7" s="70">
        <v>65.73</v>
      </c>
      <c r="AU7" s="70" t="s">
        <v>101</v>
      </c>
      <c r="AV7" s="70">
        <v>8.6199999999999992</v>
      </c>
      <c r="AW7" s="70">
        <v>10.16</v>
      </c>
      <c r="AX7" s="70">
        <v>9.6</v>
      </c>
      <c r="AY7" s="70">
        <v>19.690000000000001</v>
      </c>
      <c r="AZ7" s="70" t="s">
        <v>101</v>
      </c>
      <c r="BA7" s="70">
        <v>44.24</v>
      </c>
      <c r="BB7" s="70">
        <v>43.07</v>
      </c>
      <c r="BC7" s="70">
        <v>41.51</v>
      </c>
      <c r="BD7" s="70">
        <v>45.01</v>
      </c>
      <c r="BE7" s="70">
        <v>48.91</v>
      </c>
      <c r="BF7" s="70" t="s">
        <v>101</v>
      </c>
      <c r="BG7" s="70">
        <v>1128.69</v>
      </c>
      <c r="BH7" s="70">
        <v>612.05999999999995</v>
      </c>
      <c r="BI7" s="70">
        <v>1835.53</v>
      </c>
      <c r="BJ7" s="70">
        <v>1449.36</v>
      </c>
      <c r="BK7" s="70" t="s">
        <v>101</v>
      </c>
      <c r="BL7" s="70">
        <v>1258.43</v>
      </c>
      <c r="BM7" s="70">
        <v>1163.75</v>
      </c>
      <c r="BN7" s="70">
        <v>1160.22</v>
      </c>
      <c r="BO7" s="70">
        <v>1141.98</v>
      </c>
      <c r="BP7" s="70">
        <v>1156.82</v>
      </c>
      <c r="BQ7" s="70" t="s">
        <v>101</v>
      </c>
      <c r="BR7" s="70">
        <v>62.41</v>
      </c>
      <c r="BS7" s="70">
        <v>49.83</v>
      </c>
      <c r="BT7" s="70">
        <v>55.3</v>
      </c>
      <c r="BU7" s="70">
        <v>65.81</v>
      </c>
      <c r="BV7" s="70" t="s">
        <v>101</v>
      </c>
      <c r="BW7" s="70">
        <v>73.36</v>
      </c>
      <c r="BX7" s="70">
        <v>72.599999999999994</v>
      </c>
      <c r="BY7" s="70">
        <v>81.81</v>
      </c>
      <c r="BZ7" s="70">
        <v>82.27</v>
      </c>
      <c r="CA7" s="70">
        <v>75.33</v>
      </c>
      <c r="CB7" s="70" t="s">
        <v>101</v>
      </c>
      <c r="CC7" s="70">
        <v>250.86</v>
      </c>
      <c r="CD7" s="70">
        <v>263.83999999999997</v>
      </c>
      <c r="CE7" s="70">
        <v>233.96</v>
      </c>
      <c r="CF7" s="70">
        <v>213.03</v>
      </c>
      <c r="CG7" s="70" t="s">
        <v>101</v>
      </c>
      <c r="CH7" s="70">
        <v>224.88</v>
      </c>
      <c r="CI7" s="70">
        <v>228.64</v>
      </c>
      <c r="CJ7" s="70">
        <v>193.59</v>
      </c>
      <c r="CK7" s="70">
        <v>194.42</v>
      </c>
      <c r="CL7" s="70">
        <v>215.73</v>
      </c>
      <c r="CM7" s="70" t="s">
        <v>101</v>
      </c>
      <c r="CN7" s="70" t="s">
        <v>101</v>
      </c>
      <c r="CO7" s="70" t="s">
        <v>101</v>
      </c>
      <c r="CP7" s="70" t="s">
        <v>101</v>
      </c>
      <c r="CQ7" s="70" t="s">
        <v>101</v>
      </c>
      <c r="CR7" s="70" t="s">
        <v>101</v>
      </c>
      <c r="CS7" s="70">
        <v>42.4</v>
      </c>
      <c r="CT7" s="70">
        <v>42.28</v>
      </c>
      <c r="CU7" s="70">
        <v>45.3</v>
      </c>
      <c r="CV7" s="70">
        <v>45.6</v>
      </c>
      <c r="CW7" s="70">
        <v>43.28</v>
      </c>
      <c r="CX7" s="70" t="s">
        <v>101</v>
      </c>
      <c r="CY7" s="70">
        <v>88.6</v>
      </c>
      <c r="CZ7" s="70">
        <v>89.24</v>
      </c>
      <c r="DA7" s="70">
        <v>89.69</v>
      </c>
      <c r="DB7" s="70">
        <v>90.3</v>
      </c>
      <c r="DC7" s="70" t="s">
        <v>101</v>
      </c>
      <c r="DD7" s="70">
        <v>84.19</v>
      </c>
      <c r="DE7" s="70">
        <v>84.34</v>
      </c>
      <c r="DF7" s="70">
        <v>88.37</v>
      </c>
      <c r="DG7" s="70">
        <v>88.66</v>
      </c>
      <c r="DH7" s="70">
        <v>86.21</v>
      </c>
      <c r="DI7" s="70" t="s">
        <v>101</v>
      </c>
      <c r="DJ7" s="70">
        <v>3.22</v>
      </c>
      <c r="DK7" s="70">
        <v>6.23</v>
      </c>
      <c r="DL7" s="70">
        <v>8.84</v>
      </c>
      <c r="DM7" s="70">
        <v>12.56</v>
      </c>
      <c r="DN7" s="70" t="s">
        <v>101</v>
      </c>
      <c r="DO7" s="70">
        <v>21.36</v>
      </c>
      <c r="DP7" s="70">
        <v>22.79</v>
      </c>
      <c r="DQ7" s="70">
        <v>32.57</v>
      </c>
      <c r="DR7" s="70">
        <v>33.159999999999997</v>
      </c>
      <c r="DS7" s="70">
        <v>29.62</v>
      </c>
      <c r="DT7" s="70" t="s">
        <v>101</v>
      </c>
      <c r="DU7" s="70">
        <v>0</v>
      </c>
      <c r="DV7" s="70">
        <v>0</v>
      </c>
      <c r="DW7" s="70">
        <v>0</v>
      </c>
      <c r="DX7" s="70">
        <v>0</v>
      </c>
      <c r="DY7" s="70" t="s">
        <v>101</v>
      </c>
      <c r="DZ7" s="70">
        <v>1.e-002</v>
      </c>
      <c r="EA7" s="70">
        <v>1.e-002</v>
      </c>
      <c r="EB7" s="70">
        <v>4.e-002</v>
      </c>
      <c r="EC7" s="70">
        <v>0.12</v>
      </c>
      <c r="ED7" s="70">
        <v>9.e-002</v>
      </c>
      <c r="EE7" s="70" t="s">
        <v>101</v>
      </c>
      <c r="EF7" s="70">
        <v>0</v>
      </c>
      <c r="EG7" s="70">
        <v>0</v>
      </c>
      <c r="EH7" s="70">
        <v>0</v>
      </c>
      <c r="EI7" s="70">
        <v>0</v>
      </c>
      <c r="EJ7" s="70" t="s">
        <v>101</v>
      </c>
      <c r="EK7" s="70">
        <v>0.39</v>
      </c>
      <c r="EL7" s="70">
        <v>0.1</v>
      </c>
      <c r="EM7" s="70">
        <v>0.22</v>
      </c>
      <c r="EN7" s="70">
        <v>0.17</v>
      </c>
      <c r="EO7" s="70">
        <v>0.11</v>
      </c>
    </row>
    <row r="8" spans="1:148" ht="13.1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2025-01-24T07:13:07Z</dcterms:created>
  <dcterms:modified xsi:type="dcterms:W3CDTF">2025-01-31T09:02:56Z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2025-01-31T09:02:56Z</vt:filetime>
  </property>
</Properties>
</file>