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QC/2f/IiTtE0pdkC4+XHRCaEmxYyIPnjeZt/UOm7TX02X9ytk3EJMbSwNfQnpp169LUMIxoS6Vrw/OEsTXYBA==" workbookSaltValue="M+1SikYPDdRmrz+OucZbNQ=="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<sst xmlns="http://schemas.openxmlformats.org/spreadsheetml/2006/main" xmlns:r="http://schemas.openxmlformats.org/officeDocument/2006/relationships" count="116" uniqueCount="116">
  <si>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</si>
  <si>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</si>
  <si>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</si>
  <si>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⑤経費回収率(％)</t>
  </si>
  <si>
    <t>類似団体区分</t>
    <rPh sb="4" eb="6">
      <t>クブン</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</si>
  <si>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</si>
  <si>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</si>
  <si>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</si>
  <si>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</si>
  <si>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</si>
  <si>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</si>
  <si>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</si>
  <si>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</si>
  <si>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</si>
  <si>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</si>
  <si>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</si>
  <si>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</si>
  <si>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</si>
  <si>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</si>
  <si>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</si>
  <si>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</si>
  <si>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</si>
  <si>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</si>
  <si>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</si>
  <si>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</si>
  <si>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</si>
  <si>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</si>
  <si>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</si>
  <si>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</si>
  <si>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</si>
  <si>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</si>
  <si>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</si>
  <si>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</si>
  <si>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</si>
  <si>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</si>
  <si>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</si>
  <si>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</si>
  <si>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令和元年度全国平均</t>
    <rPh sb="0" eb="2">
      <t>レイワ</t>
    </rPh>
    <rPh sb="2" eb="4">
      <t>ガンネン</t>
    </rPh>
    <phoneticPr fontId="1"/>
  </si>
  <si>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</si>
  <si>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</si>
  <si>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</si>
  <si>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</si>
  <si>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</si>
  <si>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</si>
  <si>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</si>
  <si>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</si>
  <si>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</si>
  <si>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</si>
  <si>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</si>
  <si>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</si>
  <si>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</si>
  <si>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</si>
  <si>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</si>
  <si>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</si>
  <si>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</si>
  <si>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</si>
  <si>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</si>
  <si>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</si>
  <si>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</si>
  <si>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</si>
  <si>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</si>
  <si>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</si>
  <si>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</si>
  <si>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</si>
  <si>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</si>
  <si>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</si>
  <si>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</si>
  <si>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</si>
  <si>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</si>
  <si>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</si>
  <si>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</si>
  <si>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</si>
  <si>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</si>
  <si>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</si>
  <si>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</si>
  <si>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</si>
  <si>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</si>
  <si>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</si>
  <si>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</si>
  <si>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</si>
  <si>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</si>
  <si>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</si>
  <si>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</si>
  <si>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</si>
  <si>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</si>
  <si>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</si>
  <si>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</si>
  <si>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</si>
  <si>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</si>
  <si>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</si>
  <si>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</si>
  <si>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</si>
  <si>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</si>
  <si>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</si>
  <si>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</si>
  <si>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</si>
  <si>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奈良県　葛城市</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</si>
  <si>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</si>
  <si>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</si>
  <si>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</si>
  <si>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</si>
  <si>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</si>
  <si>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</si>
  <si>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</si>
  <si>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</si>
  <si>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</si>
  <si>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</si>
  <si>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</si>
  <si>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</si>
  <si>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</si>
  <si>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</si>
  <si>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</si>
  <si>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</si>
  <si>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全国的に人口減少が続く中、葛󠄀城市の人口は横ばいで推移しており、水洗化率の増加に伴い、今後使用料収入は微増すると予想される。
　また、事業着手から30年以上が経過し、今後、管渠等の老朽化の進行が想定されることから、「ストックマネジメント計画」を策定し、計画に基づき、下水道施設を計画的かつ効率的な管理を行っていく。
　地方公営企業法適用後には、「経営戦略」の見直しを行うなど、より効率的な事業運営を検討する必要がある。
　また、水洗化率向上に向け、未接続者への啓発活動に努めていく。</t>
    <rPh sb="1" eb="4">
      <t>ゼンコクテキ</t>
    </rPh>
    <rPh sb="5" eb="7">
      <t>ジンコウ</t>
    </rPh>
    <rPh sb="7" eb="9">
      <t>ゲンショウ</t>
    </rPh>
    <rPh sb="10" eb="11">
      <t>ツヅ</t>
    </rPh>
    <rPh sb="12" eb="13">
      <t>ナカ</t>
    </rPh>
    <rPh sb="14" eb="19">
      <t>カツラギシ</t>
    </rPh>
    <rPh sb="20" eb="22">
      <t>ジンコウ</t>
    </rPh>
    <rPh sb="23" eb="24">
      <t>ヨコ</t>
    </rPh>
    <rPh sb="27" eb="29">
      <t>スイイ</t>
    </rPh>
    <rPh sb="34" eb="37">
      <t>スイセンカ</t>
    </rPh>
    <rPh sb="37" eb="38">
      <t>リツ</t>
    </rPh>
    <rPh sb="39" eb="41">
      <t>ゾウカ</t>
    </rPh>
    <rPh sb="42" eb="43">
      <t>トモナ</t>
    </rPh>
    <rPh sb="45" eb="47">
      <t>コンゴ</t>
    </rPh>
    <rPh sb="47" eb="50">
      <t>シヨウリョウ</t>
    </rPh>
    <rPh sb="50" eb="52">
      <t>シュウニュウ</t>
    </rPh>
    <rPh sb="53" eb="55">
      <t>ビゾウ</t>
    </rPh>
    <rPh sb="58" eb="60">
      <t>ヨソウ</t>
    </rPh>
    <rPh sb="69" eb="71">
      <t>ジギョウ</t>
    </rPh>
    <rPh sb="71" eb="73">
      <t>チャクシュ</t>
    </rPh>
    <rPh sb="77" eb="78">
      <t>ネン</t>
    </rPh>
    <rPh sb="78" eb="80">
      <t>イジョウ</t>
    </rPh>
    <rPh sb="81" eb="83">
      <t>ケイカ</t>
    </rPh>
    <rPh sb="85" eb="87">
      <t>コンゴ</t>
    </rPh>
    <rPh sb="88" eb="90">
      <t>カンキョ</t>
    </rPh>
    <rPh sb="90" eb="91">
      <t>トウ</t>
    </rPh>
    <rPh sb="92" eb="95">
      <t>ロウキュウカ</t>
    </rPh>
    <rPh sb="96" eb="98">
      <t>シンコウ</t>
    </rPh>
    <rPh sb="99" eb="101">
      <t>ソウテイ</t>
    </rPh>
    <rPh sb="120" eb="122">
      <t>ケイカク</t>
    </rPh>
    <rPh sb="124" eb="126">
      <t>サクテイ</t>
    </rPh>
    <rPh sb="128" eb="130">
      <t>ケイカク</t>
    </rPh>
    <rPh sb="131" eb="132">
      <t>モト</t>
    </rPh>
    <rPh sb="135" eb="138">
      <t>ゲスイドウ</t>
    </rPh>
    <rPh sb="138" eb="140">
      <t>シセツ</t>
    </rPh>
    <rPh sb="141" eb="144">
      <t>ケイカクテキ</t>
    </rPh>
    <rPh sb="146" eb="149">
      <t>コウリツテキ</t>
    </rPh>
    <rPh sb="150" eb="152">
      <t>カンリ</t>
    </rPh>
    <rPh sb="153" eb="154">
      <t>オコナ</t>
    </rPh>
    <rPh sb="161" eb="163">
      <t>チホウ</t>
    </rPh>
    <rPh sb="163" eb="165">
      <t>コウエイ</t>
    </rPh>
    <rPh sb="165" eb="167">
      <t>キギョウ</t>
    </rPh>
    <rPh sb="167" eb="168">
      <t>ホウ</t>
    </rPh>
    <rPh sb="168" eb="170">
      <t>テキヨウ</t>
    </rPh>
    <rPh sb="170" eb="171">
      <t>ゴ</t>
    </rPh>
    <rPh sb="175" eb="177">
      <t>ケイエイ</t>
    </rPh>
    <rPh sb="177" eb="179">
      <t>センリャク</t>
    </rPh>
    <rPh sb="181" eb="183">
      <t>ミナオ</t>
    </rPh>
    <rPh sb="185" eb="186">
      <t>オコナ</t>
    </rPh>
    <rPh sb="192" eb="195">
      <t>コウリツテキ</t>
    </rPh>
    <rPh sb="196" eb="198">
      <t>ジギョウ</t>
    </rPh>
    <rPh sb="198" eb="200">
      <t>ウンエイ</t>
    </rPh>
    <rPh sb="201" eb="203">
      <t>ケントウ</t>
    </rPh>
    <rPh sb="205" eb="207">
      <t>ヒツヨウ</t>
    </rPh>
    <rPh sb="216" eb="219">
      <t>スイセンカ</t>
    </rPh>
    <rPh sb="219" eb="220">
      <t>リツ</t>
    </rPh>
    <rPh sb="220" eb="222">
      <t>コウジョウ</t>
    </rPh>
    <rPh sb="223" eb="224">
      <t>ム</t>
    </rPh>
    <rPh sb="226" eb="229">
      <t>ミセツゾク</t>
    </rPh>
    <rPh sb="229" eb="230">
      <t>シャ</t>
    </rPh>
    <rPh sb="232" eb="234">
      <t>ケイハツ</t>
    </rPh>
    <rPh sb="234" eb="236">
      <t>カツドウ</t>
    </rPh>
    <rPh sb="237" eb="238">
      <t>ツト</t>
    </rPh>
    <phoneticPr fontId="1"/>
  </si>
  <si>
    <t>　葛󠄀城市公共下水道事業は、昭和57年度に事業に着手、平成4年度に供用を開始しており、事業着手から30年以上が経過していることから、今後、管渠等の老朽化が進むことが想定される。</t>
    <rPh sb="1" eb="6">
      <t>カツラギシ</t>
    </rPh>
    <rPh sb="6" eb="8">
      <t>コウキョウ</t>
    </rPh>
    <rPh sb="8" eb="11">
      <t>ゲスイドウ</t>
    </rPh>
    <rPh sb="11" eb="13">
      <t>ジギョウ</t>
    </rPh>
    <rPh sb="15" eb="17">
      <t>ショウワ</t>
    </rPh>
    <rPh sb="19" eb="21">
      <t>ネンド</t>
    </rPh>
    <rPh sb="22" eb="24">
      <t>ジギョウ</t>
    </rPh>
    <rPh sb="25" eb="27">
      <t>チャクシュ</t>
    </rPh>
    <rPh sb="28" eb="30">
      <t>ヘイセイ</t>
    </rPh>
    <rPh sb="31" eb="33">
      <t>ネンド</t>
    </rPh>
    <rPh sb="34" eb="36">
      <t>キョウヨウ</t>
    </rPh>
    <rPh sb="37" eb="39">
      <t>カイシ</t>
    </rPh>
    <rPh sb="44" eb="46">
      <t>ジギョウ</t>
    </rPh>
    <rPh sb="46" eb="48">
      <t>チャクシュ</t>
    </rPh>
    <rPh sb="52" eb="53">
      <t>ネン</t>
    </rPh>
    <rPh sb="53" eb="55">
      <t>イジョウ</t>
    </rPh>
    <rPh sb="56" eb="58">
      <t>ケイカ</t>
    </rPh>
    <rPh sb="67" eb="69">
      <t>コンゴ</t>
    </rPh>
    <rPh sb="70" eb="72">
      <t>カンキョ</t>
    </rPh>
    <rPh sb="72" eb="73">
      <t>トウ</t>
    </rPh>
    <rPh sb="74" eb="77">
      <t>ロウキュウカ</t>
    </rPh>
    <rPh sb="78" eb="79">
      <t>スス</t>
    </rPh>
    <rPh sb="83" eb="85">
      <t>ソウテイ</t>
    </rPh>
    <phoneticPr fontId="1"/>
  </si>
  <si>
    <t>　①収益的収支比率は、平成27年度以降横ばいに推移しており、平成30年度に改善されが、令和元年度には平成30年度と比較し、4.05%の減少となった。減少理由として、令和元年度は地方公営企業法の適用に伴う打ち切り決算であったため、総収益の数値が減少したことによるものとみられる。
　現在、歳出に占める地方債の元利償還金の割合が大きく厳しい事業運営となっているが、管渠等の整備は概ね完了しているため、今後、元利償還金は減少していくと想定される。
　⑤経費回収率について、類似団体平均より低い57%であり、前年度より8.27%減少しているが、経費回収率の減少は収益的収支比率と同様に地方公営企業法の適用に伴う打ち切り決算によるものとみられる。
　⑥汚水処理原価は、類似団体平均と比較するとかなり低い数値となっているが、前年度と同じ数値で推移している。
　⑧水洗化率は、類似団体平均を上回っており、0.65%増と、平成30年度同様微増となった。</t>
    <rPh sb="2" eb="4">
      <t>シュウエキ</t>
    </rPh>
    <rPh sb="4" eb="5">
      <t>テキ</t>
    </rPh>
    <rPh sb="5" eb="7">
      <t>シュウシ</t>
    </rPh>
    <rPh sb="7" eb="9">
      <t>ヒリツ</t>
    </rPh>
    <rPh sb="11" eb="13">
      <t>ヘイセイ</t>
    </rPh>
    <rPh sb="15" eb="17">
      <t>ネンド</t>
    </rPh>
    <rPh sb="17" eb="19">
      <t>イコウ</t>
    </rPh>
    <rPh sb="19" eb="20">
      <t>ヨコ</t>
    </rPh>
    <rPh sb="23" eb="25">
      <t>スイイ</t>
    </rPh>
    <rPh sb="30" eb="32">
      <t>ヘイセイ</t>
    </rPh>
    <rPh sb="34" eb="36">
      <t>ネンド</t>
    </rPh>
    <rPh sb="37" eb="39">
      <t>カイゼン</t>
    </rPh>
    <rPh sb="43" eb="45">
      <t>レイワ</t>
    </rPh>
    <rPh sb="45" eb="47">
      <t>ガンネン</t>
    </rPh>
    <rPh sb="47" eb="48">
      <t>ド</t>
    </rPh>
    <rPh sb="50" eb="52">
      <t>ヘイセイ</t>
    </rPh>
    <rPh sb="54" eb="56">
      <t>ネンド</t>
    </rPh>
    <rPh sb="57" eb="59">
      <t>ヒカク</t>
    </rPh>
    <rPh sb="67" eb="69">
      <t>ゲンショウ</t>
    </rPh>
    <rPh sb="74" eb="76">
      <t>ゲンショウ</t>
    </rPh>
    <rPh sb="76" eb="78">
      <t>リユウ</t>
    </rPh>
    <rPh sb="82" eb="84">
      <t>レイワ</t>
    </rPh>
    <rPh sb="84" eb="86">
      <t>ガンネン</t>
    </rPh>
    <rPh sb="86" eb="87">
      <t>ド</t>
    </rPh>
    <rPh sb="88" eb="90">
      <t>チホウ</t>
    </rPh>
    <rPh sb="90" eb="92">
      <t>コウエイ</t>
    </rPh>
    <rPh sb="92" eb="94">
      <t>キギョウ</t>
    </rPh>
    <rPh sb="94" eb="95">
      <t>ホウ</t>
    </rPh>
    <rPh sb="96" eb="98">
      <t>テキヨウ</t>
    </rPh>
    <rPh sb="99" eb="100">
      <t>トモナ</t>
    </rPh>
    <rPh sb="101" eb="102">
      <t>ウ</t>
    </rPh>
    <rPh sb="103" eb="104">
      <t>キ</t>
    </rPh>
    <rPh sb="105" eb="107">
      <t>ケッサン</t>
    </rPh>
    <rPh sb="114" eb="117">
      <t>ソウシュウエキ</t>
    </rPh>
    <rPh sb="118" eb="119">
      <t>スウ</t>
    </rPh>
    <rPh sb="119" eb="120">
      <t>アタイ</t>
    </rPh>
    <rPh sb="121" eb="123">
      <t>ゲンショウ</t>
    </rPh>
    <rPh sb="140" eb="142">
      <t>ゲンザイ</t>
    </rPh>
    <rPh sb="143" eb="145">
      <t>サイシュツ</t>
    </rPh>
    <rPh sb="146" eb="147">
      <t>シ</t>
    </rPh>
    <rPh sb="149" eb="152">
      <t>チホウサイ</t>
    </rPh>
    <rPh sb="153" eb="155">
      <t>ガンリ</t>
    </rPh>
    <rPh sb="155" eb="158">
      <t>ショウカンキン</t>
    </rPh>
    <rPh sb="159" eb="161">
      <t>ワリアイ</t>
    </rPh>
    <rPh sb="162" eb="163">
      <t>オオ</t>
    </rPh>
    <rPh sb="165" eb="166">
      <t>キビ</t>
    </rPh>
    <rPh sb="168" eb="170">
      <t>ジギョウ</t>
    </rPh>
    <rPh sb="170" eb="172">
      <t>ウンエイ</t>
    </rPh>
    <rPh sb="180" eb="182">
      <t>カンキョ</t>
    </rPh>
    <rPh sb="182" eb="183">
      <t>トウ</t>
    </rPh>
    <rPh sb="184" eb="186">
      <t>セイビ</t>
    </rPh>
    <rPh sb="187" eb="188">
      <t>オオム</t>
    </rPh>
    <rPh sb="189" eb="191">
      <t>カンリョウ</t>
    </rPh>
    <rPh sb="198" eb="200">
      <t>コンゴ</t>
    </rPh>
    <rPh sb="201" eb="203">
      <t>ガンリ</t>
    </rPh>
    <rPh sb="203" eb="206">
      <t>ショウカンキン</t>
    </rPh>
    <rPh sb="207" eb="209">
      <t>ゲンショウ</t>
    </rPh>
    <rPh sb="214" eb="216">
      <t>ソウテイ</t>
    </rPh>
    <rPh sb="223" eb="225">
      <t>ケイヒ</t>
    </rPh>
    <rPh sb="225" eb="227">
      <t>カイシュウ</t>
    </rPh>
    <rPh sb="227" eb="228">
      <t>リツ</t>
    </rPh>
    <rPh sb="233" eb="235">
      <t>ルイジ</t>
    </rPh>
    <rPh sb="235" eb="237">
      <t>ダンタイ</t>
    </rPh>
    <rPh sb="237" eb="239">
      <t>ヘイキン</t>
    </rPh>
    <rPh sb="241" eb="242">
      <t>ヒク</t>
    </rPh>
    <rPh sb="250" eb="253">
      <t>ゼンネンド</t>
    </rPh>
    <rPh sb="260" eb="262">
      <t>ゲンショウ</t>
    </rPh>
    <rPh sb="274" eb="276">
      <t>ゲンショウ</t>
    </rPh>
    <rPh sb="285" eb="287">
      <t>ドウヨウ</t>
    </rPh>
    <rPh sb="321" eb="323">
      <t>オスイ</t>
    </rPh>
    <rPh sb="323" eb="325">
      <t>ショリ</t>
    </rPh>
    <rPh sb="325" eb="327">
      <t>ゲンカ</t>
    </rPh>
    <rPh sb="329" eb="331">
      <t>ルイジ</t>
    </rPh>
    <rPh sb="331" eb="333">
      <t>ダンタイ</t>
    </rPh>
    <rPh sb="333" eb="335">
      <t>ヘイキン</t>
    </rPh>
    <rPh sb="336" eb="338">
      <t>ヒカク</t>
    </rPh>
    <rPh sb="344" eb="345">
      <t>ヒク</t>
    </rPh>
    <rPh sb="346" eb="348">
      <t>スウチ</t>
    </rPh>
    <rPh sb="356" eb="359">
      <t>ゼンネンド</t>
    </rPh>
    <rPh sb="360" eb="361">
      <t>オナ</t>
    </rPh>
    <rPh sb="362" eb="364">
      <t>スウチ</t>
    </rPh>
    <rPh sb="365" eb="367">
      <t>スイイ</t>
    </rPh>
    <rPh sb="375" eb="378">
      <t>スイセンカ</t>
    </rPh>
    <rPh sb="378" eb="379">
      <t>リツ</t>
    </rPh>
    <rPh sb="381" eb="383">
      <t>ルイジ</t>
    </rPh>
    <rPh sb="383" eb="385">
      <t>ダンタイ</t>
    </rPh>
    <rPh sb="385" eb="387">
      <t>ヘイキン</t>
    </rPh>
    <rPh sb="388" eb="390">
      <t>ウワマワ</t>
    </rPh>
    <rPh sb="400" eb="401">
      <t>ゾウ</t>
    </rPh>
    <rPh sb="403" eb="405">
      <t>ヘイセイ</t>
    </rPh>
    <rPh sb="407" eb="409">
      <t>ネンド</t>
    </rPh>
    <rPh sb="409" eb="411">
      <t>ドウヨウ</t>
    </rPh>
    <rPh sb="411" eb="413">
      <t>ビゾウ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</si>
</sst>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0.11</c:v>
                </c:pt>
                <c:pt idx="1">
                  <c:v>0.15</c:v>
                </c:pt>
                <c:pt idx="2">
                  <c:v>0.16</c:v>
                </c:pt>
                <c:pt idx="3">
                  <c:v>0.13</c:v>
                </c:pt>
                <c:pt idx="4">
                  <c:v>0.15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54.67</c:v>
                </c:pt>
                <c:pt idx="1">
                  <c:v>53.51</c:v>
                </c:pt>
                <c:pt idx="2">
                  <c:v>53.5</c:v>
                </c:pt>
                <c:pt idx="3">
                  <c:v>52.58</c:v>
                </c:pt>
                <c:pt idx="4">
                  <c:v>50.94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91.75</c:v>
                </c:pt>
                <c:pt idx="1">
                  <c:v>92.37</c:v>
                </c:pt>
                <c:pt idx="2">
                  <c:v>93.29</c:v>
                </c:pt>
                <c:pt idx="3">
                  <c:v>93.52</c:v>
                </c:pt>
                <c:pt idx="4">
                  <c:v>94.17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83.8</c:v>
                </c:pt>
                <c:pt idx="1">
                  <c:v>83.91</c:v>
                </c:pt>
                <c:pt idx="2">
                  <c:v>83.51</c:v>
                </c:pt>
                <c:pt idx="3">
                  <c:v>83.02</c:v>
                </c:pt>
                <c:pt idx="4">
                  <c:v>82.55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55.89</c:v>
                </c:pt>
                <c:pt idx="1">
                  <c:v>55.56</c:v>
                </c:pt>
                <c:pt idx="2">
                  <c:v>56.93</c:v>
                </c:pt>
                <c:pt idx="3">
                  <c:v>68.849999999999994</c:v>
                </c:pt>
                <c:pt idx="4">
                  <c:v>64.8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1201.46</c:v>
                </c:pt>
                <c:pt idx="1">
                  <c:v>1183.05</c:v>
                </c:pt>
                <c:pt idx="2">
                  <c:v>558.92999999999995</c:v>
                </c:pt>
                <c:pt idx="3">
                  <c:v>539.38</c:v>
                </c:pt>
                <c:pt idx="4">
                  <c:v>579.51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1118.56</c:v>
                </c:pt>
                <c:pt idx="1">
                  <c:v>1111.31</c:v>
                </c:pt>
                <c:pt idx="2">
                  <c:v>966.33</c:v>
                </c:pt>
                <c:pt idx="3">
                  <c:v>958.81</c:v>
                </c:pt>
                <c:pt idx="4">
                  <c:v>1001.3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42.48</c:v>
                </c:pt>
                <c:pt idx="1">
                  <c:v>42.42</c:v>
                </c:pt>
                <c:pt idx="2">
                  <c:v>64.72</c:v>
                </c:pt>
                <c:pt idx="3">
                  <c:v>65.27</c:v>
                </c:pt>
                <c:pt idx="4">
                  <c:v>57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72.33</c:v>
                </c:pt>
                <c:pt idx="1">
                  <c:v>75.540000000000006</c:v>
                </c:pt>
                <c:pt idx="2">
                  <c:v>81.739999999999995</c:v>
                </c:pt>
                <c:pt idx="3">
                  <c:v>82.88</c:v>
                </c:pt>
                <c:pt idx="4">
                  <c:v>81.88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230.55</c:v>
                </c:pt>
                <c:pt idx="1">
                  <c:v>226.4</c:v>
                </c:pt>
                <c:pt idx="2">
                  <c:v>150</c:v>
                </c:pt>
                <c:pt idx="3">
                  <c:v>150</c:v>
                </c:pt>
                <c:pt idx="4">
                  <c:v>150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215.28</c:v>
                </c:pt>
                <c:pt idx="1">
                  <c:v>207.96</c:v>
                </c:pt>
                <c:pt idx="2">
                  <c:v>194.31</c:v>
                </c:pt>
                <c:pt idx="3">
                  <c:v>190.99</c:v>
                </c:pt>
                <c:pt idx="4">
                  <c:v>187.55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D16"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奈良県　葛城市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14</v>
      </c>
      <c r="J7" s="5"/>
      <c r="K7" s="5"/>
      <c r="L7" s="5"/>
      <c r="M7" s="5"/>
      <c r="N7" s="5"/>
      <c r="O7" s="5"/>
      <c r="P7" s="5" t="s">
        <v>5</v>
      </c>
      <c r="Q7" s="5"/>
      <c r="R7" s="5"/>
      <c r="S7" s="5"/>
      <c r="T7" s="5"/>
      <c r="U7" s="5"/>
      <c r="V7" s="5"/>
      <c r="W7" s="5" t="s">
        <v>4</v>
      </c>
      <c r="X7" s="5"/>
      <c r="Y7" s="5"/>
      <c r="Z7" s="5"/>
      <c r="AA7" s="5"/>
      <c r="AB7" s="5"/>
      <c r="AC7" s="5"/>
      <c r="AD7" s="5" t="s">
        <v>8</v>
      </c>
      <c r="AE7" s="5"/>
      <c r="AF7" s="5"/>
      <c r="AG7" s="5"/>
      <c r="AH7" s="5"/>
      <c r="AI7" s="5"/>
      <c r="AJ7" s="5"/>
      <c r="AK7" s="3"/>
      <c r="AL7" s="5" t="s">
        <v>16</v>
      </c>
      <c r="AM7" s="5"/>
      <c r="AN7" s="5"/>
      <c r="AO7" s="5"/>
      <c r="AP7" s="5"/>
      <c r="AQ7" s="5"/>
      <c r="AR7" s="5"/>
      <c r="AS7" s="5"/>
      <c r="AT7" s="5" t="s">
        <v>10</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1" t="str">
        <f>データ!$M$6</f>
        <v>非設置</v>
      </c>
      <c r="AE8" s="21"/>
      <c r="AF8" s="21"/>
      <c r="AG8" s="21"/>
      <c r="AH8" s="21"/>
      <c r="AI8" s="21"/>
      <c r="AJ8" s="21"/>
      <c r="AK8" s="3"/>
      <c r="AL8" s="22">
        <f>データ!S6</f>
        <v>37393</v>
      </c>
      <c r="AM8" s="22"/>
      <c r="AN8" s="22"/>
      <c r="AO8" s="22"/>
      <c r="AP8" s="22"/>
      <c r="AQ8" s="22"/>
      <c r="AR8" s="22"/>
      <c r="AS8" s="22"/>
      <c r="AT8" s="7">
        <f>データ!T6</f>
        <v>33.72</v>
      </c>
      <c r="AU8" s="7"/>
      <c r="AV8" s="7"/>
      <c r="AW8" s="7"/>
      <c r="AX8" s="7"/>
      <c r="AY8" s="7"/>
      <c r="AZ8" s="7"/>
      <c r="BA8" s="7"/>
      <c r="BB8" s="7">
        <f>データ!U6</f>
        <v>1108.93</v>
      </c>
      <c r="BC8" s="7"/>
      <c r="BD8" s="7"/>
      <c r="BE8" s="7"/>
      <c r="BF8" s="7"/>
      <c r="BG8" s="7"/>
      <c r="BH8" s="7"/>
      <c r="BI8" s="7"/>
      <c r="BJ8" s="3"/>
      <c r="BK8" s="3"/>
      <c r="BL8" s="28" t="s">
        <v>15</v>
      </c>
      <c r="BM8" s="38"/>
      <c r="BN8" s="45" t="s">
        <v>20</v>
      </c>
      <c r="BO8" s="48"/>
      <c r="BP8" s="48"/>
      <c r="BQ8" s="48"/>
      <c r="BR8" s="48"/>
      <c r="BS8" s="48"/>
      <c r="BT8" s="48"/>
      <c r="BU8" s="48"/>
      <c r="BV8" s="48"/>
      <c r="BW8" s="48"/>
      <c r="BX8" s="48"/>
      <c r="BY8" s="52"/>
    </row>
    <row r="9" spans="1:78" ht="18.75" customHeight="1">
      <c r="A9" s="2"/>
      <c r="B9" s="5" t="s">
        <v>1</v>
      </c>
      <c r="C9" s="5"/>
      <c r="D9" s="5"/>
      <c r="E9" s="5"/>
      <c r="F9" s="5"/>
      <c r="G9" s="5"/>
      <c r="H9" s="5"/>
      <c r="I9" s="5" t="s">
        <v>21</v>
      </c>
      <c r="J9" s="5"/>
      <c r="K9" s="5"/>
      <c r="L9" s="5"/>
      <c r="M9" s="5"/>
      <c r="N9" s="5"/>
      <c r="O9" s="5"/>
      <c r="P9" s="5" t="s">
        <v>23</v>
      </c>
      <c r="Q9" s="5"/>
      <c r="R9" s="5"/>
      <c r="S9" s="5"/>
      <c r="T9" s="5"/>
      <c r="U9" s="5"/>
      <c r="V9" s="5"/>
      <c r="W9" s="5" t="s">
        <v>26</v>
      </c>
      <c r="X9" s="5"/>
      <c r="Y9" s="5"/>
      <c r="Z9" s="5"/>
      <c r="AA9" s="5"/>
      <c r="AB9" s="5"/>
      <c r="AC9" s="5"/>
      <c r="AD9" s="5" t="s">
        <v>0</v>
      </c>
      <c r="AE9" s="5"/>
      <c r="AF9" s="5"/>
      <c r="AG9" s="5"/>
      <c r="AH9" s="5"/>
      <c r="AI9" s="5"/>
      <c r="AJ9" s="5"/>
      <c r="AK9" s="3"/>
      <c r="AL9" s="5" t="s">
        <v>28</v>
      </c>
      <c r="AM9" s="5"/>
      <c r="AN9" s="5"/>
      <c r="AO9" s="5"/>
      <c r="AP9" s="5"/>
      <c r="AQ9" s="5"/>
      <c r="AR9" s="5"/>
      <c r="AS9" s="5"/>
      <c r="AT9" s="5" t="s">
        <v>29</v>
      </c>
      <c r="AU9" s="5"/>
      <c r="AV9" s="5"/>
      <c r="AW9" s="5"/>
      <c r="AX9" s="5"/>
      <c r="AY9" s="5"/>
      <c r="AZ9" s="5"/>
      <c r="BA9" s="5"/>
      <c r="BB9" s="5" t="s">
        <v>30</v>
      </c>
      <c r="BC9" s="5"/>
      <c r="BD9" s="5"/>
      <c r="BE9" s="5"/>
      <c r="BF9" s="5"/>
      <c r="BG9" s="5"/>
      <c r="BH9" s="5"/>
      <c r="BI9" s="5"/>
      <c r="BJ9" s="3"/>
      <c r="BK9" s="3"/>
      <c r="BL9" s="29" t="s">
        <v>33</v>
      </c>
      <c r="BM9" s="39"/>
      <c r="BN9" s="46" t="s">
        <v>34</v>
      </c>
      <c r="BO9" s="49"/>
      <c r="BP9" s="49"/>
      <c r="BQ9" s="49"/>
      <c r="BR9" s="49"/>
      <c r="BS9" s="49"/>
      <c r="BT9" s="49"/>
      <c r="BU9" s="49"/>
      <c r="BV9" s="49"/>
      <c r="BW9" s="49"/>
      <c r="BX9" s="49"/>
      <c r="BY9" s="53"/>
    </row>
    <row r="10" spans="1:78" ht="18.75" customHeight="1">
      <c r="A10" s="2"/>
      <c r="B10" s="7">
        <f>データ!N6</f>
        <v>14.9</v>
      </c>
      <c r="C10" s="7"/>
      <c r="D10" s="7"/>
      <c r="E10" s="7"/>
      <c r="F10" s="7"/>
      <c r="G10" s="7"/>
      <c r="H10" s="7"/>
      <c r="I10" s="7" t="str">
        <f>データ!O6</f>
        <v>該当数値なし</v>
      </c>
      <c r="J10" s="7"/>
      <c r="K10" s="7"/>
      <c r="L10" s="7"/>
      <c r="M10" s="7"/>
      <c r="N10" s="7"/>
      <c r="O10" s="7"/>
      <c r="P10" s="7">
        <f>データ!P6</f>
        <v>73.05</v>
      </c>
      <c r="Q10" s="7"/>
      <c r="R10" s="7"/>
      <c r="S10" s="7"/>
      <c r="T10" s="7"/>
      <c r="U10" s="7"/>
      <c r="V10" s="7"/>
      <c r="W10" s="7">
        <f>データ!Q6</f>
        <v>86</v>
      </c>
      <c r="X10" s="7"/>
      <c r="Y10" s="7"/>
      <c r="Z10" s="7"/>
      <c r="AA10" s="7"/>
      <c r="AB10" s="7"/>
      <c r="AC10" s="7"/>
      <c r="AD10" s="22">
        <f>データ!R6</f>
        <v>1760</v>
      </c>
      <c r="AE10" s="22"/>
      <c r="AF10" s="22"/>
      <c r="AG10" s="22"/>
      <c r="AH10" s="22"/>
      <c r="AI10" s="22"/>
      <c r="AJ10" s="22"/>
      <c r="AK10" s="2"/>
      <c r="AL10" s="22">
        <f>データ!V6</f>
        <v>27328</v>
      </c>
      <c r="AM10" s="22"/>
      <c r="AN10" s="22"/>
      <c r="AO10" s="22"/>
      <c r="AP10" s="22"/>
      <c r="AQ10" s="22"/>
      <c r="AR10" s="22"/>
      <c r="AS10" s="22"/>
      <c r="AT10" s="7">
        <f>データ!W6</f>
        <v>6.18</v>
      </c>
      <c r="AU10" s="7"/>
      <c r="AV10" s="7"/>
      <c r="AW10" s="7"/>
      <c r="AX10" s="7"/>
      <c r="AY10" s="7"/>
      <c r="AZ10" s="7"/>
      <c r="BA10" s="7"/>
      <c r="BB10" s="7">
        <f>データ!X6</f>
        <v>4422.01</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12</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45</v>
      </c>
      <c r="F85" s="12" t="s">
        <v>47</v>
      </c>
      <c r="G85" s="12" t="s">
        <v>48</v>
      </c>
      <c r="H85" s="12" t="s">
        <v>42</v>
      </c>
      <c r="I85" s="12" t="s">
        <v>13</v>
      </c>
      <c r="J85" s="12" t="s">
        <v>49</v>
      </c>
      <c r="K85" s="12" t="s">
        <v>50</v>
      </c>
      <c r="L85" s="12" t="s">
        <v>31</v>
      </c>
      <c r="M85" s="12" t="s">
        <v>35</v>
      </c>
      <c r="N85" s="12" t="s">
        <v>51</v>
      </c>
      <c r="O85" s="12" t="s">
        <v>52</v>
      </c>
    </row>
    <row r="86" spans="1:78" hidden="1">
      <c r="B86" s="12"/>
      <c r="C86" s="12"/>
      <c r="D86" s="12"/>
      <c r="E86" s="12" t="str">
        <f>データ!AI6</f>
        <v/>
      </c>
      <c r="F86" s="12" t="s">
        <v>39</v>
      </c>
      <c r="G86" s="12" t="s">
        <v>39</v>
      </c>
      <c r="H86" s="12" t="str">
        <f>データ!BP6</f>
        <v>【682.51】</v>
      </c>
      <c r="I86" s="12" t="str">
        <f>データ!CA6</f>
        <v>【100.34】</v>
      </c>
      <c r="J86" s="12" t="str">
        <f>データ!CL6</f>
        <v>【136.15】</v>
      </c>
      <c r="K86" s="12" t="str">
        <f>データ!CW6</f>
        <v>【59.64】</v>
      </c>
      <c r="L86" s="12" t="str">
        <f>データ!DH6</f>
        <v>【95.35】</v>
      </c>
      <c r="M86" s="12" t="s">
        <v>39</v>
      </c>
      <c r="N86" s="12" t="s">
        <v>39</v>
      </c>
      <c r="O86" s="12" t="str">
        <f>データ!EO6</f>
        <v>【0.22】</v>
      </c>
    </row>
  </sheetData>
  <sheetProtection algorithmName="SHA-512" hashValue="7733JCAlR8crymvbki3stF9eC3h/yabkRH1pTLS5GP2i4uxar2UiXvPT0y5UWnnWQ9aGm2BuppYfhLh3ClNPTQ==" saltValue="349OupbSkr0YbjXFbMoGS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32</v>
      </c>
      <c r="C3" s="62" t="s">
        <v>58</v>
      </c>
      <c r="D3" s="62" t="s">
        <v>59</v>
      </c>
      <c r="E3" s="62" t="s">
        <v>7</v>
      </c>
      <c r="F3" s="62" t="s">
        <v>6</v>
      </c>
      <c r="G3" s="62" t="s">
        <v>22</v>
      </c>
      <c r="H3" s="69" t="s">
        <v>55</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11</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24</v>
      </c>
      <c r="Z4" s="81"/>
      <c r="AA4" s="81"/>
      <c r="AB4" s="81"/>
      <c r="AC4" s="81"/>
      <c r="AD4" s="81"/>
      <c r="AE4" s="81"/>
      <c r="AF4" s="81"/>
      <c r="AG4" s="81"/>
      <c r="AH4" s="81"/>
      <c r="AI4" s="81"/>
      <c r="AJ4" s="81" t="s">
        <v>46</v>
      </c>
      <c r="AK4" s="81"/>
      <c r="AL4" s="81"/>
      <c r="AM4" s="81"/>
      <c r="AN4" s="81"/>
      <c r="AO4" s="81"/>
      <c r="AP4" s="81"/>
      <c r="AQ4" s="81"/>
      <c r="AR4" s="81"/>
      <c r="AS4" s="81"/>
      <c r="AT4" s="81"/>
      <c r="AU4" s="81" t="s">
        <v>27</v>
      </c>
      <c r="AV4" s="81"/>
      <c r="AW4" s="81"/>
      <c r="AX4" s="81"/>
      <c r="AY4" s="81"/>
      <c r="AZ4" s="81"/>
      <c r="BA4" s="81"/>
      <c r="BB4" s="81"/>
      <c r="BC4" s="81"/>
      <c r="BD4" s="81"/>
      <c r="BE4" s="81"/>
      <c r="BF4" s="81" t="s">
        <v>61</v>
      </c>
      <c r="BG4" s="81"/>
      <c r="BH4" s="81"/>
      <c r="BI4" s="81"/>
      <c r="BJ4" s="81"/>
      <c r="BK4" s="81"/>
      <c r="BL4" s="81"/>
      <c r="BM4" s="81"/>
      <c r="BN4" s="81"/>
      <c r="BO4" s="81"/>
      <c r="BP4" s="81"/>
      <c r="BQ4" s="81" t="s">
        <v>3</v>
      </c>
      <c r="BR4" s="81"/>
      <c r="BS4" s="81"/>
      <c r="BT4" s="81"/>
      <c r="BU4" s="81"/>
      <c r="BV4" s="81"/>
      <c r="BW4" s="81"/>
      <c r="BX4" s="81"/>
      <c r="BY4" s="81"/>
      <c r="BZ4" s="81"/>
      <c r="CA4" s="81"/>
      <c r="CB4" s="81" t="s">
        <v>62</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60" t="s">
        <v>69</v>
      </c>
      <c r="B5" s="64"/>
      <c r="C5" s="64"/>
      <c r="D5" s="64"/>
      <c r="E5" s="64"/>
      <c r="F5" s="64"/>
      <c r="G5" s="64"/>
      <c r="H5" s="71" t="s">
        <v>57</v>
      </c>
      <c r="I5" s="71" t="s">
        <v>70</v>
      </c>
      <c r="J5" s="71" t="s">
        <v>71</v>
      </c>
      <c r="K5" s="71" t="s">
        <v>72</v>
      </c>
      <c r="L5" s="71" t="s">
        <v>73</v>
      </c>
      <c r="M5" s="71" t="s">
        <v>8</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89</v>
      </c>
      <c r="AE5" s="71" t="s">
        <v>91</v>
      </c>
      <c r="AF5" s="71" t="s">
        <v>92</v>
      </c>
      <c r="AG5" s="71" t="s">
        <v>93</v>
      </c>
      <c r="AH5" s="71" t="s">
        <v>94</v>
      </c>
      <c r="AI5" s="71" t="s">
        <v>44</v>
      </c>
      <c r="AJ5" s="71" t="s">
        <v>84</v>
      </c>
      <c r="AK5" s="71" t="s">
        <v>85</v>
      </c>
      <c r="AL5" s="71" t="s">
        <v>86</v>
      </c>
      <c r="AM5" s="71" t="s">
        <v>87</v>
      </c>
      <c r="AN5" s="71" t="s">
        <v>88</v>
      </c>
      <c r="AO5" s="71" t="s">
        <v>89</v>
      </c>
      <c r="AP5" s="71" t="s">
        <v>91</v>
      </c>
      <c r="AQ5" s="71" t="s">
        <v>92</v>
      </c>
      <c r="AR5" s="71" t="s">
        <v>93</v>
      </c>
      <c r="AS5" s="71" t="s">
        <v>94</v>
      </c>
      <c r="AT5" s="71" t="s">
        <v>90</v>
      </c>
      <c r="AU5" s="71" t="s">
        <v>84</v>
      </c>
      <c r="AV5" s="71" t="s">
        <v>85</v>
      </c>
      <c r="AW5" s="71" t="s">
        <v>86</v>
      </c>
      <c r="AX5" s="71" t="s">
        <v>87</v>
      </c>
      <c r="AY5" s="71" t="s">
        <v>88</v>
      </c>
      <c r="AZ5" s="71" t="s">
        <v>89</v>
      </c>
      <c r="BA5" s="71" t="s">
        <v>91</v>
      </c>
      <c r="BB5" s="71" t="s">
        <v>92</v>
      </c>
      <c r="BC5" s="71" t="s">
        <v>93</v>
      </c>
      <c r="BD5" s="71" t="s">
        <v>94</v>
      </c>
      <c r="BE5" s="71" t="s">
        <v>90</v>
      </c>
      <c r="BF5" s="71" t="s">
        <v>84</v>
      </c>
      <c r="BG5" s="71" t="s">
        <v>85</v>
      </c>
      <c r="BH5" s="71" t="s">
        <v>86</v>
      </c>
      <c r="BI5" s="71" t="s">
        <v>87</v>
      </c>
      <c r="BJ5" s="71" t="s">
        <v>88</v>
      </c>
      <c r="BK5" s="71" t="s">
        <v>89</v>
      </c>
      <c r="BL5" s="71" t="s">
        <v>91</v>
      </c>
      <c r="BM5" s="71" t="s">
        <v>92</v>
      </c>
      <c r="BN5" s="71" t="s">
        <v>93</v>
      </c>
      <c r="BO5" s="71" t="s">
        <v>94</v>
      </c>
      <c r="BP5" s="71" t="s">
        <v>90</v>
      </c>
      <c r="BQ5" s="71" t="s">
        <v>84</v>
      </c>
      <c r="BR5" s="71" t="s">
        <v>85</v>
      </c>
      <c r="BS5" s="71" t="s">
        <v>86</v>
      </c>
      <c r="BT5" s="71" t="s">
        <v>87</v>
      </c>
      <c r="BU5" s="71" t="s">
        <v>88</v>
      </c>
      <c r="BV5" s="71" t="s">
        <v>89</v>
      </c>
      <c r="BW5" s="71" t="s">
        <v>91</v>
      </c>
      <c r="BX5" s="71" t="s">
        <v>92</v>
      </c>
      <c r="BY5" s="71" t="s">
        <v>93</v>
      </c>
      <c r="BZ5" s="71" t="s">
        <v>94</v>
      </c>
      <c r="CA5" s="71" t="s">
        <v>90</v>
      </c>
      <c r="CB5" s="71" t="s">
        <v>84</v>
      </c>
      <c r="CC5" s="71" t="s">
        <v>85</v>
      </c>
      <c r="CD5" s="71" t="s">
        <v>86</v>
      </c>
      <c r="CE5" s="71" t="s">
        <v>87</v>
      </c>
      <c r="CF5" s="71" t="s">
        <v>88</v>
      </c>
      <c r="CG5" s="71" t="s">
        <v>89</v>
      </c>
      <c r="CH5" s="71" t="s">
        <v>91</v>
      </c>
      <c r="CI5" s="71" t="s">
        <v>92</v>
      </c>
      <c r="CJ5" s="71" t="s">
        <v>93</v>
      </c>
      <c r="CK5" s="71" t="s">
        <v>94</v>
      </c>
      <c r="CL5" s="71" t="s">
        <v>90</v>
      </c>
      <c r="CM5" s="71" t="s">
        <v>84</v>
      </c>
      <c r="CN5" s="71" t="s">
        <v>85</v>
      </c>
      <c r="CO5" s="71" t="s">
        <v>86</v>
      </c>
      <c r="CP5" s="71" t="s">
        <v>87</v>
      </c>
      <c r="CQ5" s="71" t="s">
        <v>88</v>
      </c>
      <c r="CR5" s="71" t="s">
        <v>89</v>
      </c>
      <c r="CS5" s="71" t="s">
        <v>91</v>
      </c>
      <c r="CT5" s="71" t="s">
        <v>92</v>
      </c>
      <c r="CU5" s="71" t="s">
        <v>93</v>
      </c>
      <c r="CV5" s="71" t="s">
        <v>94</v>
      </c>
      <c r="CW5" s="71" t="s">
        <v>90</v>
      </c>
      <c r="CX5" s="71" t="s">
        <v>84</v>
      </c>
      <c r="CY5" s="71" t="s">
        <v>85</v>
      </c>
      <c r="CZ5" s="71" t="s">
        <v>86</v>
      </c>
      <c r="DA5" s="71" t="s">
        <v>87</v>
      </c>
      <c r="DB5" s="71" t="s">
        <v>88</v>
      </c>
      <c r="DC5" s="71" t="s">
        <v>89</v>
      </c>
      <c r="DD5" s="71" t="s">
        <v>91</v>
      </c>
      <c r="DE5" s="71" t="s">
        <v>92</v>
      </c>
      <c r="DF5" s="71" t="s">
        <v>93</v>
      </c>
      <c r="DG5" s="71" t="s">
        <v>94</v>
      </c>
      <c r="DH5" s="71" t="s">
        <v>90</v>
      </c>
      <c r="DI5" s="71" t="s">
        <v>84</v>
      </c>
      <c r="DJ5" s="71" t="s">
        <v>85</v>
      </c>
      <c r="DK5" s="71" t="s">
        <v>86</v>
      </c>
      <c r="DL5" s="71" t="s">
        <v>87</v>
      </c>
      <c r="DM5" s="71" t="s">
        <v>88</v>
      </c>
      <c r="DN5" s="71" t="s">
        <v>89</v>
      </c>
      <c r="DO5" s="71" t="s">
        <v>91</v>
      </c>
      <c r="DP5" s="71" t="s">
        <v>92</v>
      </c>
      <c r="DQ5" s="71" t="s">
        <v>93</v>
      </c>
      <c r="DR5" s="71" t="s">
        <v>94</v>
      </c>
      <c r="DS5" s="71" t="s">
        <v>90</v>
      </c>
      <c r="DT5" s="71" t="s">
        <v>84</v>
      </c>
      <c r="DU5" s="71" t="s">
        <v>85</v>
      </c>
      <c r="DV5" s="71" t="s">
        <v>86</v>
      </c>
      <c r="DW5" s="71" t="s">
        <v>87</v>
      </c>
      <c r="DX5" s="71" t="s">
        <v>88</v>
      </c>
      <c r="DY5" s="71" t="s">
        <v>89</v>
      </c>
      <c r="DZ5" s="71" t="s">
        <v>91</v>
      </c>
      <c r="EA5" s="71" t="s">
        <v>92</v>
      </c>
      <c r="EB5" s="71" t="s">
        <v>93</v>
      </c>
      <c r="EC5" s="71" t="s">
        <v>94</v>
      </c>
      <c r="ED5" s="71" t="s">
        <v>90</v>
      </c>
      <c r="EE5" s="71" t="s">
        <v>84</v>
      </c>
      <c r="EF5" s="71" t="s">
        <v>85</v>
      </c>
      <c r="EG5" s="71" t="s">
        <v>86</v>
      </c>
      <c r="EH5" s="71" t="s">
        <v>87</v>
      </c>
      <c r="EI5" s="71" t="s">
        <v>88</v>
      </c>
      <c r="EJ5" s="71" t="s">
        <v>89</v>
      </c>
      <c r="EK5" s="71" t="s">
        <v>91</v>
      </c>
      <c r="EL5" s="71" t="s">
        <v>92</v>
      </c>
      <c r="EM5" s="71" t="s">
        <v>93</v>
      </c>
      <c r="EN5" s="71" t="s">
        <v>94</v>
      </c>
      <c r="EO5" s="71" t="s">
        <v>90</v>
      </c>
    </row>
    <row r="6" spans="1:145" s="59" customFormat="1">
      <c r="A6" s="60" t="s">
        <v>95</v>
      </c>
      <c r="B6" s="65">
        <f t="shared" ref="B6:X6" si="1">B7</f>
        <v>2019</v>
      </c>
      <c r="C6" s="65">
        <f t="shared" si="1"/>
        <v>292117</v>
      </c>
      <c r="D6" s="65">
        <f t="shared" si="1"/>
        <v>47</v>
      </c>
      <c r="E6" s="65">
        <f t="shared" si="1"/>
        <v>17</v>
      </c>
      <c r="F6" s="65">
        <f t="shared" si="1"/>
        <v>1</v>
      </c>
      <c r="G6" s="65">
        <f t="shared" si="1"/>
        <v>0</v>
      </c>
      <c r="H6" s="65" t="str">
        <f t="shared" si="1"/>
        <v>奈良県　葛城市</v>
      </c>
      <c r="I6" s="65" t="str">
        <f t="shared" si="1"/>
        <v>法非適用</v>
      </c>
      <c r="J6" s="65" t="str">
        <f t="shared" si="1"/>
        <v>下水道事業</v>
      </c>
      <c r="K6" s="65" t="str">
        <f t="shared" si="1"/>
        <v>公共下水道</v>
      </c>
      <c r="L6" s="65" t="str">
        <f t="shared" si="1"/>
        <v>Cc2</v>
      </c>
      <c r="M6" s="65" t="str">
        <f t="shared" si="1"/>
        <v>非設置</v>
      </c>
      <c r="N6" s="74">
        <f t="shared" si="1"/>
        <v>14.9</v>
      </c>
      <c r="O6" s="74" t="str">
        <f t="shared" si="1"/>
        <v>該当数値なし</v>
      </c>
      <c r="P6" s="74">
        <f t="shared" si="1"/>
        <v>73.05</v>
      </c>
      <c r="Q6" s="74">
        <f t="shared" si="1"/>
        <v>86</v>
      </c>
      <c r="R6" s="74">
        <f t="shared" si="1"/>
        <v>1760</v>
      </c>
      <c r="S6" s="74">
        <f t="shared" si="1"/>
        <v>37393</v>
      </c>
      <c r="T6" s="74">
        <f t="shared" si="1"/>
        <v>33.72</v>
      </c>
      <c r="U6" s="74">
        <f t="shared" si="1"/>
        <v>1108.93</v>
      </c>
      <c r="V6" s="74">
        <f t="shared" si="1"/>
        <v>27328</v>
      </c>
      <c r="W6" s="74">
        <f t="shared" si="1"/>
        <v>6.18</v>
      </c>
      <c r="X6" s="74">
        <f t="shared" si="1"/>
        <v>4422.01</v>
      </c>
      <c r="Y6" s="82">
        <f t="shared" ref="Y6:AH6" si="2">IF(Y7="",NA(),Y7)</f>
        <v>55.89</v>
      </c>
      <c r="Z6" s="82">
        <f t="shared" si="2"/>
        <v>55.56</v>
      </c>
      <c r="AA6" s="82">
        <f t="shared" si="2"/>
        <v>56.93</v>
      </c>
      <c r="AB6" s="82">
        <f t="shared" si="2"/>
        <v>68.849999999999994</v>
      </c>
      <c r="AC6" s="82">
        <f t="shared" si="2"/>
        <v>64.8</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1201.46</v>
      </c>
      <c r="BG6" s="82">
        <f t="shared" si="5"/>
        <v>1183.05</v>
      </c>
      <c r="BH6" s="82">
        <f t="shared" si="5"/>
        <v>558.92999999999995</v>
      </c>
      <c r="BI6" s="82">
        <f t="shared" si="5"/>
        <v>539.38</v>
      </c>
      <c r="BJ6" s="82">
        <f t="shared" si="5"/>
        <v>579.51</v>
      </c>
      <c r="BK6" s="82">
        <f t="shared" si="5"/>
        <v>1118.56</v>
      </c>
      <c r="BL6" s="82">
        <f t="shared" si="5"/>
        <v>1111.31</v>
      </c>
      <c r="BM6" s="82">
        <f t="shared" si="5"/>
        <v>966.33</v>
      </c>
      <c r="BN6" s="82">
        <f t="shared" si="5"/>
        <v>958.81</v>
      </c>
      <c r="BO6" s="82">
        <f t="shared" si="5"/>
        <v>1001.3</v>
      </c>
      <c r="BP6" s="74" t="str">
        <f>IF(BP7="","",IF(BP7="-","【-】","【"&amp;SUBSTITUTE(TEXT(BP7,"#,##0.00"),"-","△")&amp;"】"))</f>
        <v>【682.51】</v>
      </c>
      <c r="BQ6" s="82">
        <f t="shared" ref="BQ6:BZ6" si="6">IF(BQ7="",NA(),BQ7)</f>
        <v>42.48</v>
      </c>
      <c r="BR6" s="82">
        <f t="shared" si="6"/>
        <v>42.42</v>
      </c>
      <c r="BS6" s="82">
        <f t="shared" si="6"/>
        <v>64.72</v>
      </c>
      <c r="BT6" s="82">
        <f t="shared" si="6"/>
        <v>65.27</v>
      </c>
      <c r="BU6" s="82">
        <f t="shared" si="6"/>
        <v>57</v>
      </c>
      <c r="BV6" s="82">
        <f t="shared" si="6"/>
        <v>72.33</v>
      </c>
      <c r="BW6" s="82">
        <f t="shared" si="6"/>
        <v>75.540000000000006</v>
      </c>
      <c r="BX6" s="82">
        <f t="shared" si="6"/>
        <v>81.739999999999995</v>
      </c>
      <c r="BY6" s="82">
        <f t="shared" si="6"/>
        <v>82.88</v>
      </c>
      <c r="BZ6" s="82">
        <f t="shared" si="6"/>
        <v>81.88</v>
      </c>
      <c r="CA6" s="74" t="str">
        <f>IF(CA7="","",IF(CA7="-","【-】","【"&amp;SUBSTITUTE(TEXT(CA7,"#,##0.00"),"-","△")&amp;"】"))</f>
        <v>【100.34】</v>
      </c>
      <c r="CB6" s="82">
        <f t="shared" ref="CB6:CK6" si="7">IF(CB7="",NA(),CB7)</f>
        <v>230.55</v>
      </c>
      <c r="CC6" s="82">
        <f t="shared" si="7"/>
        <v>226.4</v>
      </c>
      <c r="CD6" s="82">
        <f t="shared" si="7"/>
        <v>150</v>
      </c>
      <c r="CE6" s="82">
        <f t="shared" si="7"/>
        <v>150</v>
      </c>
      <c r="CF6" s="82">
        <f t="shared" si="7"/>
        <v>150</v>
      </c>
      <c r="CG6" s="82">
        <f t="shared" si="7"/>
        <v>215.28</v>
      </c>
      <c r="CH6" s="82">
        <f t="shared" si="7"/>
        <v>207.96</v>
      </c>
      <c r="CI6" s="82">
        <f t="shared" si="7"/>
        <v>194.31</v>
      </c>
      <c r="CJ6" s="82">
        <f t="shared" si="7"/>
        <v>190.99</v>
      </c>
      <c r="CK6" s="82">
        <f t="shared" si="7"/>
        <v>187.55</v>
      </c>
      <c r="CL6" s="74" t="str">
        <f>IF(CL7="","",IF(CL7="-","【-】","【"&amp;SUBSTITUTE(TEXT(CL7,"#,##0.00"),"-","△")&amp;"】"))</f>
        <v>【136.15】</v>
      </c>
      <c r="CM6" s="82" t="str">
        <f t="shared" ref="CM6:CV6" si="8">IF(CM7="",NA(),CM7)</f>
        <v>-</v>
      </c>
      <c r="CN6" s="82" t="str">
        <f t="shared" si="8"/>
        <v>-</v>
      </c>
      <c r="CO6" s="82" t="str">
        <f t="shared" si="8"/>
        <v>-</v>
      </c>
      <c r="CP6" s="82" t="str">
        <f t="shared" si="8"/>
        <v>-</v>
      </c>
      <c r="CQ6" s="82" t="str">
        <f t="shared" si="8"/>
        <v>-</v>
      </c>
      <c r="CR6" s="82">
        <f t="shared" si="8"/>
        <v>54.67</v>
      </c>
      <c r="CS6" s="82">
        <f t="shared" si="8"/>
        <v>53.51</v>
      </c>
      <c r="CT6" s="82">
        <f t="shared" si="8"/>
        <v>53.5</v>
      </c>
      <c r="CU6" s="82">
        <f t="shared" si="8"/>
        <v>52.58</v>
      </c>
      <c r="CV6" s="82">
        <f t="shared" si="8"/>
        <v>50.94</v>
      </c>
      <c r="CW6" s="74" t="str">
        <f>IF(CW7="","",IF(CW7="-","【-】","【"&amp;SUBSTITUTE(TEXT(CW7,"#,##0.00"),"-","△")&amp;"】"))</f>
        <v>【59.64】</v>
      </c>
      <c r="CX6" s="82">
        <f t="shared" ref="CX6:DG6" si="9">IF(CX7="",NA(),CX7)</f>
        <v>91.75</v>
      </c>
      <c r="CY6" s="82">
        <f t="shared" si="9"/>
        <v>92.37</v>
      </c>
      <c r="CZ6" s="82">
        <f t="shared" si="9"/>
        <v>93.29</v>
      </c>
      <c r="DA6" s="82">
        <f t="shared" si="9"/>
        <v>93.52</v>
      </c>
      <c r="DB6" s="82">
        <f t="shared" si="9"/>
        <v>94.17</v>
      </c>
      <c r="DC6" s="82">
        <f t="shared" si="9"/>
        <v>83.8</v>
      </c>
      <c r="DD6" s="82">
        <f t="shared" si="9"/>
        <v>83.91</v>
      </c>
      <c r="DE6" s="82">
        <f t="shared" si="9"/>
        <v>83.51</v>
      </c>
      <c r="DF6" s="82">
        <f t="shared" si="9"/>
        <v>83.02</v>
      </c>
      <c r="DG6" s="82">
        <f t="shared" si="9"/>
        <v>82.55</v>
      </c>
      <c r="DH6" s="74" t="str">
        <f>IF(DH7="","",IF(DH7="-","【-】","【"&amp;SUBSTITUTE(TEXT(DH7,"#,##0.00"),"-","△")&amp;"】"))</f>
        <v>【95.35】</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0.11</v>
      </c>
      <c r="EK6" s="82">
        <f t="shared" si="12"/>
        <v>0.15</v>
      </c>
      <c r="EL6" s="82">
        <f t="shared" si="12"/>
        <v>0.16</v>
      </c>
      <c r="EM6" s="82">
        <f t="shared" si="12"/>
        <v>0.13</v>
      </c>
      <c r="EN6" s="82">
        <f t="shared" si="12"/>
        <v>0.15</v>
      </c>
      <c r="EO6" s="74" t="str">
        <f>IF(EO7="","",IF(EO7="-","【-】","【"&amp;SUBSTITUTE(TEXT(EO7,"#,##0.00"),"-","△")&amp;"】"))</f>
        <v>【0.22】</v>
      </c>
    </row>
    <row r="7" spans="1:145" s="59" customFormat="1">
      <c r="A7" s="60"/>
      <c r="B7" s="66">
        <v>2019</v>
      </c>
      <c r="C7" s="66">
        <v>292117</v>
      </c>
      <c r="D7" s="66">
        <v>47</v>
      </c>
      <c r="E7" s="66">
        <v>17</v>
      </c>
      <c r="F7" s="66">
        <v>1</v>
      </c>
      <c r="G7" s="66">
        <v>0</v>
      </c>
      <c r="H7" s="66" t="s">
        <v>96</v>
      </c>
      <c r="I7" s="66" t="s">
        <v>97</v>
      </c>
      <c r="J7" s="66" t="s">
        <v>98</v>
      </c>
      <c r="K7" s="66" t="s">
        <v>99</v>
      </c>
      <c r="L7" s="66" t="s">
        <v>100</v>
      </c>
      <c r="M7" s="66" t="s">
        <v>101</v>
      </c>
      <c r="N7" s="75">
        <v>14.9</v>
      </c>
      <c r="O7" s="75" t="s">
        <v>102</v>
      </c>
      <c r="P7" s="75">
        <v>73.05</v>
      </c>
      <c r="Q7" s="75">
        <v>86</v>
      </c>
      <c r="R7" s="75">
        <v>1760</v>
      </c>
      <c r="S7" s="75">
        <v>37393</v>
      </c>
      <c r="T7" s="75">
        <v>33.72</v>
      </c>
      <c r="U7" s="75">
        <v>1108.93</v>
      </c>
      <c r="V7" s="75">
        <v>27328</v>
      </c>
      <c r="W7" s="75">
        <v>6.18</v>
      </c>
      <c r="X7" s="75">
        <v>4422.01</v>
      </c>
      <c r="Y7" s="75">
        <v>55.89</v>
      </c>
      <c r="Z7" s="75">
        <v>55.56</v>
      </c>
      <c r="AA7" s="75">
        <v>56.93</v>
      </c>
      <c r="AB7" s="75">
        <v>68.849999999999994</v>
      </c>
      <c r="AC7" s="75">
        <v>64.8</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1201.46</v>
      </c>
      <c r="BG7" s="75">
        <v>1183.05</v>
      </c>
      <c r="BH7" s="75">
        <v>558.92999999999995</v>
      </c>
      <c r="BI7" s="75">
        <v>539.38</v>
      </c>
      <c r="BJ7" s="75">
        <v>579.51</v>
      </c>
      <c r="BK7" s="75">
        <v>1118.56</v>
      </c>
      <c r="BL7" s="75">
        <v>1111.31</v>
      </c>
      <c r="BM7" s="75">
        <v>966.33</v>
      </c>
      <c r="BN7" s="75">
        <v>958.81</v>
      </c>
      <c r="BO7" s="75">
        <v>1001.3</v>
      </c>
      <c r="BP7" s="75">
        <v>682.51</v>
      </c>
      <c r="BQ7" s="75">
        <v>42.48</v>
      </c>
      <c r="BR7" s="75">
        <v>42.42</v>
      </c>
      <c r="BS7" s="75">
        <v>64.72</v>
      </c>
      <c r="BT7" s="75">
        <v>65.27</v>
      </c>
      <c r="BU7" s="75">
        <v>57</v>
      </c>
      <c r="BV7" s="75">
        <v>72.33</v>
      </c>
      <c r="BW7" s="75">
        <v>75.540000000000006</v>
      </c>
      <c r="BX7" s="75">
        <v>81.739999999999995</v>
      </c>
      <c r="BY7" s="75">
        <v>82.88</v>
      </c>
      <c r="BZ7" s="75">
        <v>81.88</v>
      </c>
      <c r="CA7" s="75">
        <v>100.34</v>
      </c>
      <c r="CB7" s="75">
        <v>230.55</v>
      </c>
      <c r="CC7" s="75">
        <v>226.4</v>
      </c>
      <c r="CD7" s="75">
        <v>150</v>
      </c>
      <c r="CE7" s="75">
        <v>150</v>
      </c>
      <c r="CF7" s="75">
        <v>150</v>
      </c>
      <c r="CG7" s="75">
        <v>215.28</v>
      </c>
      <c r="CH7" s="75">
        <v>207.96</v>
      </c>
      <c r="CI7" s="75">
        <v>194.31</v>
      </c>
      <c r="CJ7" s="75">
        <v>190.99</v>
      </c>
      <c r="CK7" s="75">
        <v>187.55</v>
      </c>
      <c r="CL7" s="75">
        <v>136.15</v>
      </c>
      <c r="CM7" s="75" t="s">
        <v>39</v>
      </c>
      <c r="CN7" s="75" t="s">
        <v>39</v>
      </c>
      <c r="CO7" s="75" t="s">
        <v>39</v>
      </c>
      <c r="CP7" s="75" t="s">
        <v>39</v>
      </c>
      <c r="CQ7" s="75" t="s">
        <v>39</v>
      </c>
      <c r="CR7" s="75">
        <v>54.67</v>
      </c>
      <c r="CS7" s="75">
        <v>53.51</v>
      </c>
      <c r="CT7" s="75">
        <v>53.5</v>
      </c>
      <c r="CU7" s="75">
        <v>52.58</v>
      </c>
      <c r="CV7" s="75">
        <v>50.94</v>
      </c>
      <c r="CW7" s="75">
        <v>59.64</v>
      </c>
      <c r="CX7" s="75">
        <v>91.75</v>
      </c>
      <c r="CY7" s="75">
        <v>92.37</v>
      </c>
      <c r="CZ7" s="75">
        <v>93.29</v>
      </c>
      <c r="DA7" s="75">
        <v>93.52</v>
      </c>
      <c r="DB7" s="75">
        <v>94.17</v>
      </c>
      <c r="DC7" s="75">
        <v>83.8</v>
      </c>
      <c r="DD7" s="75">
        <v>83.91</v>
      </c>
      <c r="DE7" s="75">
        <v>83.51</v>
      </c>
      <c r="DF7" s="75">
        <v>83.02</v>
      </c>
      <c r="DG7" s="75">
        <v>82.55</v>
      </c>
      <c r="DH7" s="75">
        <v>95.35</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0.11</v>
      </c>
      <c r="EK7" s="75">
        <v>0.15</v>
      </c>
      <c r="EL7" s="75">
        <v>0.16</v>
      </c>
      <c r="EM7" s="75">
        <v>0.13</v>
      </c>
      <c r="EN7" s="75">
        <v>0.15</v>
      </c>
      <c r="EO7" s="75">
        <v>0.22</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103</v>
      </c>
      <c r="C9" s="61" t="s">
        <v>104</v>
      </c>
      <c r="D9" s="61" t="s">
        <v>105</v>
      </c>
      <c r="E9" s="61" t="s">
        <v>106</v>
      </c>
      <c r="F9" s="61" t="s">
        <v>107</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32</v>
      </c>
      <c r="B10" s="67">
        <f>DATEVALUE($B7+12-B11&amp;"/1/"&amp;B12)</f>
        <v>46388</v>
      </c>
      <c r="C10" s="67">
        <f>DATEVALUE($B7+12-C11&amp;"/1/"&amp;C12)</f>
        <v>46753</v>
      </c>
      <c r="D10" s="67">
        <f>DATEVALUE($B7+12-D11&amp;"/1/"&amp;D12)</f>
        <v>47119</v>
      </c>
      <c r="E10" s="67">
        <f>DATEVALUE($B7+12-E11&amp;"/1/"&amp;E12)</f>
        <v>47484</v>
      </c>
      <c r="F10" s="68">
        <f>DATEVALUE($B7+12-F11&amp;"/1/"&amp;F12)</f>
        <v>47849</v>
      </c>
    </row>
    <row r="11" spans="1:145">
      <c r="B11">
        <v>4</v>
      </c>
      <c r="C11">
        <v>3</v>
      </c>
      <c r="D11">
        <v>2</v>
      </c>
      <c r="E11">
        <v>1</v>
      </c>
      <c r="F11">
        <v>0</v>
      </c>
      <c r="G11" t="s">
        <v>108</v>
      </c>
    </row>
    <row r="12" spans="1:145">
      <c r="B12">
        <v>1</v>
      </c>
      <c r="C12">
        <v>1</v>
      </c>
      <c r="D12">
        <v>1</v>
      </c>
      <c r="E12">
        <v>1</v>
      </c>
      <c r="F12">
        <v>1</v>
      </c>
      <c r="G12" t="s">
        <v>109</v>
      </c>
    </row>
    <row r="13" spans="1:145">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300482堀内 智博</cp:lastModifiedBy>
  <dcterms:created xsi:type="dcterms:W3CDTF">2020-12-04T02:48:00Z</dcterms:created>
  <dcterms:modified xsi:type="dcterms:W3CDTF">2021-01-21T05:11:20Z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2021-01-21T05:11:20Z</vt:filetime>
  </property>
</Properties>
</file>