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f+j+3yRUowCmCZvYnwrub1vpXmr40bYmRW8lUqGJbFStjTvKxsVjphx7UhB9JdNLlF35VA2UPYB/z/Df+hJJJg==" workbookSaltValue="4j+mCvqihCsvCxjTL8ovVQ==" workbookSpinCount="100000" lockStructure="1"/>
  <bookViews>
    <workbookView xWindow="9180" yWindow="1635" windowWidth="15360" windowHeight="928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<sst xmlns="http://schemas.openxmlformats.org/spreadsheetml/2006/main" count="320" uniqueCount="115">
  <si>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</si>
  <si>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</si>
  <si>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</si>
  <si>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</si>
  <si>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</si>
  <si>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</si>
  <si>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</si>
  <si>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</si>
  <si>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</si>
  <si>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</si>
  <si>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</si>
  <si>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</si>
  <si>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</si>
  <si>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</si>
  <si>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</si>
  <si>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</si>
  <si>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</si>
  <si>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</si>
  <si>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</si>
  <si>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</si>
  <si>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</si>
  <si>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</si>
  <si>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</si>
  <si>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</si>
  <si>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</si>
  <si>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</si>
  <si>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</si>
  <si>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</si>
  <si>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</si>
  <si>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</si>
  <si>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</si>
  <si>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</si>
  <si>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</si>
  <si>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</si>
  <si>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</si>
  <si>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</si>
  <si>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</si>
  <si>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r>
      <t>　</t>
    </r>
    <r>
      <rPr>
        <sz val="11"/>
        <rFont val="ＭＳ ゴシック"/>
        <family val="3"/>
        <charset val="128"/>
      </rPr>
      <t xml:space="preserve">下水道事業に地方公営企業法を全部適用して初年度の決算となる。
　今後の人口増減は不確定な要素が多く、使用料収入の減少が懸念される中、下水道接続への理解を深め、その推進を強化する必要がある。
  下水道事業の持続と安定した経営のために、「下水道事業経営戦略」による中長期的な財政マネジメント、また、「広域化・共同化」による経営基盤の強化、「ストックマネジメント」による効率的な施設管理等、有効な施策を実行していく必要がある。
</t>
    </r>
    <rPh sb="1" eb="7">
      <t>ゲスイド</t>
    </rPh>
    <rPh sb="7" eb="15">
      <t>チホウコウエイキ</t>
    </rPh>
    <rPh sb="15" eb="20">
      <t>ゼンブ</t>
    </rPh>
    <rPh sb="21" eb="24">
      <t>ショネンド</t>
    </rPh>
    <rPh sb="25" eb="30">
      <t>ケッ</t>
    </rPh>
    <rPh sb="33" eb="35">
      <t>コンゴ</t>
    </rPh>
    <rPh sb="36" eb="41">
      <t>ジンコウ</t>
    </rPh>
    <rPh sb="41" eb="44">
      <t>フカクテイ</t>
    </rPh>
    <rPh sb="45" eb="50">
      <t>ヨウソ</t>
    </rPh>
    <rPh sb="51" eb="56">
      <t>シヨウリョウシュウニュウ</t>
    </rPh>
    <rPh sb="57" eb="66">
      <t>ゲ</t>
    </rPh>
    <rPh sb="67" eb="70">
      <t>ゲスイドウ</t>
    </rPh>
    <rPh sb="70" eb="72">
      <t>セツゾク</t>
    </rPh>
    <rPh sb="74" eb="76">
      <t>リカイ</t>
    </rPh>
    <rPh sb="77" eb="79">
      <t>フ</t>
    </rPh>
    <rPh sb="82" eb="84">
      <t>スイシン</t>
    </rPh>
    <rPh sb="85" eb="87">
      <t>キョウカ</t>
    </rPh>
    <rPh sb="89" eb="94">
      <t>ヒツヨ</t>
    </rPh>
    <rPh sb="98" eb="104">
      <t>ゲスイド</t>
    </rPh>
    <rPh sb="104" eb="106">
      <t>ジゾク</t>
    </rPh>
    <rPh sb="107" eb="109">
      <t>アンテイ</t>
    </rPh>
    <rPh sb="111" eb="113">
      <t>ケイエイ</t>
    </rPh>
    <rPh sb="119" eb="124">
      <t>ゲスイド</t>
    </rPh>
    <rPh sb="124" eb="126">
      <t>ケイエイ</t>
    </rPh>
    <rPh sb="126" eb="128">
      <t>センリャク</t>
    </rPh>
    <rPh sb="132" eb="136">
      <t>チュウチョウキテキ</t>
    </rPh>
    <rPh sb="137" eb="139">
      <t>ザイセイ</t>
    </rPh>
    <rPh sb="150" eb="153">
      <t>コウイキカ</t>
    </rPh>
    <rPh sb="154" eb="157">
      <t>キョウドウカ</t>
    </rPh>
    <rPh sb="161" eb="168">
      <t>ケイエイキバ</t>
    </rPh>
    <rPh sb="184" eb="187">
      <t>コウリツテキ</t>
    </rPh>
    <rPh sb="188" eb="193">
      <t>シセ</t>
    </rPh>
    <rPh sb="194" eb="196">
      <t>ユウコウ</t>
    </rPh>
    <rPh sb="197" eb="200">
      <t>シ</t>
    </rPh>
    <rPh sb="200" eb="202">
      <t>ジッコウ</t>
    </rPh>
    <rPh sb="206" eb="211">
      <t>ヒツ</t>
    </rPh>
    <phoneticPr fontId="1"/>
  </si>
  <si>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</si>
  <si>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</si>
  <si>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</si>
  <si>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</si>
  <si>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</si>
  <si>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</si>
  <si>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</si>
  <si>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</si>
  <si>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</si>
  <si>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</si>
  <si>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</si>
  <si>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</si>
  <si>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</si>
  <si>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</si>
  <si>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</si>
  <si>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</si>
  <si>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</si>
  <si>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</si>
  <si>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</si>
  <si>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</si>
  <si>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</si>
  <si>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</si>
  <si>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</si>
  <si>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</si>
  <si>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</si>
  <si>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</si>
  <si>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</si>
  <si>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</si>
  <si>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</si>
  <si>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</si>
  <si>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</si>
  <si>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</si>
  <si>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</si>
  <si>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</si>
  <si>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</si>
  <si>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</si>
  <si>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</si>
  <si>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</si>
  <si>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</si>
  <si>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</si>
  <si>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</si>
  <si>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</si>
  <si>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</si>
  <si>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</si>
  <si>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</si>
  <si>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</si>
  <si>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</si>
  <si>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</si>
  <si>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</si>
  <si>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</si>
  <si>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</si>
  <si>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</si>
  <si>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</si>
  <si>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</si>
  <si>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</si>
  <si>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</si>
  <si>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</si>
  <si>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</si>
  <si>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奈良県　葛城市</t>
  </si>
  <si>
    <t>法適用</t>
  </si>
  <si>
    <t>下水道事業</t>
  </si>
  <si>
    <t>公共下水道</t>
  </si>
  <si>
    <t>Cc2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</si>
  <si>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</si>
  <si>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</si>
  <si>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</si>
  <si>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</si>
  <si>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</si>
  <si>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</si>
  <si>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</si>
  <si>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</si>
  <si>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</si>
  <si>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</si>
  <si>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</si>
  <si>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</si>
  <si>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①有形固定資産減価償却率は、地方公営企業法適用にあたり、地方公営企業法適用前の減価償却累計額を控除した額を年度開始時点の資産として計上したため、減価償却累計額が小さく、平均値を下回った。</t>
    </r>
    <r>
      <rPr>
        <sz val="11"/>
        <rFont val="ＭＳ ゴシック"/>
        <family val="3"/>
        <charset val="128"/>
      </rPr>
      <t xml:space="preserve">
</t>
    </r>
    <rPh sb="1" eb="13">
      <t>ユウケイコテイシサンゲ</t>
    </rPh>
    <rPh sb="14" eb="23">
      <t>チホウコウエイキギョウホウテキヨウ</t>
    </rPh>
    <rPh sb="28" eb="39">
      <t>チホウコウエイキギョ</t>
    </rPh>
    <rPh sb="39" eb="43">
      <t>ゲンカショウキャク</t>
    </rPh>
    <rPh sb="43" eb="46">
      <t>ルイケイガク</t>
    </rPh>
    <rPh sb="47" eb="49">
      <t>コウジョ</t>
    </rPh>
    <rPh sb="53" eb="60">
      <t>ネンドカイシ</t>
    </rPh>
    <rPh sb="60" eb="62">
      <t>シサン</t>
    </rPh>
    <rPh sb="65" eb="71">
      <t>ケイジョ</t>
    </rPh>
    <rPh sb="72" eb="80">
      <t>ゲンカショウキ</t>
    </rPh>
    <rPh sb="80" eb="81">
      <t>チイ</t>
    </rPh>
    <rPh sb="84" eb="87">
      <t>ヘイキンチ</t>
    </rPh>
    <rPh sb="88" eb="90">
      <t>シタマワ</t>
    </rPh>
    <phoneticPr fontId="1"/>
  </si>
  <si>
    <r>
      <t xml:space="preserve"> 令和2年度から</t>
    </r>
    <r>
      <rPr>
        <sz val="11"/>
        <rFont val="ＭＳ ゴシック"/>
        <family val="3"/>
        <charset val="128"/>
      </rPr>
      <t>下水道事業に地方公営企業法を全部適用した。
①経常収支比率は100％を超えてはいるものの、総収益に占める一般会計補助金の割合が多い状況であるため、更なる経営努力が必要である。
③流動比率は平均値より低い。保有する現金が少ないため計画的な現金確保が必要である。
④現在、歳出に占める地方債の元利償還金の割合が大きく厳しい事業運営であるが、管渠等の整備は概ね完了しているため、今後は減少していくと想定される。
⑤経費回収率は平均値より低い。徹底した経費削減に努め、適正な事業運営に努めなければならない。
⑥汚水処理原価は平均値よりも低い。今後も維持管理費の縮減に努め、効率化を進める。
⑧水洗化率は平均値より高い。安定した収入を確保するためにも、一層の接続促進に努める必要がある。</t>
    </r>
    <rPh sb="1" eb="3">
      <t>レイワ</t>
    </rPh>
    <rPh sb="4" eb="6">
      <t>ネンド</t>
    </rPh>
    <rPh sb="8" eb="14">
      <t>ゲスイド</t>
    </rPh>
    <rPh sb="14" eb="16">
      <t>チホウ</t>
    </rPh>
    <rPh sb="16" eb="20">
      <t>コウエイキギョウ</t>
    </rPh>
    <rPh sb="20" eb="21">
      <t>ホウ</t>
    </rPh>
    <rPh sb="22" eb="24">
      <t>ゼンブ</t>
    </rPh>
    <rPh sb="24" eb="26">
      <t>テキヨウ</t>
    </rPh>
    <rPh sb="33" eb="35">
      <t>シュウシ</t>
    </rPh>
    <rPh sb="43" eb="44">
      <t>コ</t>
    </rPh>
    <rPh sb="53" eb="60">
      <t>ソウシュウエキ</t>
    </rPh>
    <rPh sb="60" eb="62">
      <t>イッパン</t>
    </rPh>
    <rPh sb="62" eb="64">
      <t>カイケイ</t>
    </rPh>
    <rPh sb="64" eb="67">
      <t>ホジョキン</t>
    </rPh>
    <rPh sb="68" eb="70">
      <t>ワリアイ</t>
    </rPh>
    <rPh sb="73" eb="75">
      <t>ジョウキョウ</t>
    </rPh>
    <rPh sb="81" eb="82">
      <t>サラ</t>
    </rPh>
    <rPh sb="84" eb="88">
      <t>ケイエイ</t>
    </rPh>
    <rPh sb="89" eb="91">
      <t>ヒツヨウ</t>
    </rPh>
    <rPh sb="99" eb="101">
      <t>ヒリツ</t>
    </rPh>
    <rPh sb="102" eb="105">
      <t>ヘイキンチ</t>
    </rPh>
    <rPh sb="110" eb="112">
      <t>ホユウ</t>
    </rPh>
    <rPh sb="114" eb="116">
      <t>ゲンキン</t>
    </rPh>
    <rPh sb="117" eb="118">
      <t>スク</t>
    </rPh>
    <rPh sb="126" eb="128">
      <t>ゲンキン</t>
    </rPh>
    <rPh sb="139" eb="141">
      <t>ゲンザイ</t>
    </rPh>
    <rPh sb="142" eb="144">
      <t>サイシュツ</t>
    </rPh>
    <rPh sb="145" eb="146">
      <t>シ</t>
    </rPh>
    <rPh sb="148" eb="151">
      <t>チホウサイ</t>
    </rPh>
    <rPh sb="212" eb="214">
      <t>ケイヒ</t>
    </rPh>
    <rPh sb="214" eb="217">
      <t>カイシュウリツ</t>
    </rPh>
    <rPh sb="218" eb="221">
      <t>ヘイキンチ</t>
    </rPh>
    <rPh sb="223" eb="224">
      <t>ヒク</t>
    </rPh>
    <rPh sb="226" eb="228">
      <t>テッテイ</t>
    </rPh>
    <rPh sb="230" eb="234">
      <t>ケイヒサクゲン</t>
    </rPh>
    <rPh sb="235" eb="236">
      <t>ツト</t>
    </rPh>
    <rPh sb="238" eb="240">
      <t>テキセイ</t>
    </rPh>
    <rPh sb="241" eb="245">
      <t>ジギョウウンエイ</t>
    </rPh>
    <rPh sb="246" eb="256">
      <t>ツト</t>
    </rPh>
    <rPh sb="259" eb="266">
      <t>オスイショリゲ</t>
    </rPh>
    <rPh sb="266" eb="269">
      <t>ヘイキンチ</t>
    </rPh>
    <rPh sb="305" eb="308">
      <t>ヘイキンチ</t>
    </rPh>
    <rPh sb="310" eb="311">
      <t>タカ</t>
    </rPh>
    <rPh sb="313" eb="315">
      <t>アンテイ</t>
    </rPh>
    <rPh sb="317" eb="319">
      <t>シュウニュウ</t>
    </rPh>
    <rPh sb="320" eb="322">
      <t>カクホ</t>
    </rPh>
    <rPh sb="329" eb="331">
      <t>イッソウ</t>
    </rPh>
    <rPh sb="332" eb="334">
      <t>セツゾク</t>
    </rPh>
    <rPh sb="334" eb="336">
      <t>ソクシン</t>
    </rPh>
    <rPh sb="337" eb="338">
      <t>ツト</t>
    </rPh>
    <rPh sb="340" eb="345">
      <t>ヒツ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</si>
</sst>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xmlns:r="http://schemas.openxmlformats.org/officeDocument/2006/relationship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228871552"/>
        <c:axId val="22887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ser>
        <c:dLbls>
          <c:showLegendKey val="0"/>
          <c:showVal val="0"/>
          <c:showCatName val="0"/>
          <c:showSerName val="0"/>
          <c:showPercent val="0"/>
          <c:showBubbleSize val="0"/>
        </c:dLbls>
        <c:marker val="1"/>
        <c:smooth val="0"/>
        <c:axId val="228871552"/>
        <c:axId val="228877440"/>
      </c:lineChart>
      <c:dateAx>
        <c:axId val="228871552"/>
        <c:scaling>
          <c:orientation val="minMax"/>
        </c:scaling>
        <c:delete val="1"/>
        <c:axPos val="b"/>
        <c:numFmt formatCode="&quot;H&quot;yy" sourceLinked="1"/>
        <c:majorTickMark val="none"/>
        <c:minorTickMark val="none"/>
        <c:tickLblPos val="none"/>
        <c:crossAx val="228877440"/>
        <c:crosses val="autoZero"/>
        <c:auto val="1"/>
        <c:lblOffset val="100"/>
        <c:baseTimeUnit val="years"/>
      </c:dateAx>
      <c:valAx>
        <c:axId val="2288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887155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9280768"/>
        <c:axId val="22928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ser>
        <c:dLbls>
          <c:showLegendKey val="0"/>
          <c:showVal val="0"/>
          <c:showCatName val="0"/>
          <c:showSerName val="0"/>
          <c:showPercent val="0"/>
          <c:showBubbleSize val="0"/>
        </c:dLbls>
        <c:marker val="1"/>
        <c:smooth val="0"/>
        <c:axId val="229280768"/>
        <c:axId val="229286656"/>
      </c:lineChart>
      <c:dateAx>
        <c:axId val="229280768"/>
        <c:scaling>
          <c:orientation val="minMax"/>
        </c:scaling>
        <c:delete val="1"/>
        <c:axPos val="b"/>
        <c:numFmt formatCode="&quot;H&quot;yy" sourceLinked="1"/>
        <c:majorTickMark val="none"/>
        <c:minorTickMark val="none"/>
        <c:tickLblPos val="none"/>
        <c:crossAx val="229286656"/>
        <c:crosses val="autoZero"/>
        <c:auto val="1"/>
        <c:lblOffset val="100"/>
        <c:baseTimeUnit val="years"/>
      </c:dateAx>
      <c:valAx>
        <c:axId val="22928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928076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93.92</c:v>
                </c:pt>
              </c:numCache>
            </c:numRef>
          </c:val>
        </c:ser>
        <c:dLbls>
          <c:showLegendKey val="0"/>
          <c:showVal val="0"/>
          <c:showCatName val="0"/>
          <c:showSerName val="0"/>
          <c:showPercent val="0"/>
          <c:showBubbleSize val="0"/>
        </c:dLbls>
        <c:gapWidth val="150"/>
        <c:axId val="229601280"/>
        <c:axId val="22960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ser>
        <c:dLbls>
          <c:showLegendKey val="0"/>
          <c:showVal val="0"/>
          <c:showCatName val="0"/>
          <c:showSerName val="0"/>
          <c:showPercent val="0"/>
          <c:showBubbleSize val="0"/>
        </c:dLbls>
        <c:marker val="1"/>
        <c:smooth val="0"/>
        <c:axId val="229601280"/>
        <c:axId val="229602816"/>
      </c:lineChart>
      <c:dateAx>
        <c:axId val="229601280"/>
        <c:scaling>
          <c:orientation val="minMax"/>
        </c:scaling>
        <c:delete val="1"/>
        <c:axPos val="b"/>
        <c:numFmt formatCode="&quot;H&quot;yy" sourceLinked="1"/>
        <c:majorTickMark val="none"/>
        <c:minorTickMark val="none"/>
        <c:tickLblPos val="none"/>
        <c:crossAx val="229602816"/>
        <c:crosses val="autoZero"/>
        <c:auto val="1"/>
        <c:lblOffset val="100"/>
        <c:baseTimeUnit val="years"/>
      </c:dateAx>
      <c:valAx>
        <c:axId val="2296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960128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106.88</c:v>
                </c:pt>
              </c:numCache>
            </c:numRef>
          </c:val>
        </c:ser>
        <c:dLbls>
          <c:showLegendKey val="0"/>
          <c:showVal val="0"/>
          <c:showCatName val="0"/>
          <c:showSerName val="0"/>
          <c:showPercent val="0"/>
          <c:showBubbleSize val="0"/>
        </c:dLbls>
        <c:gapWidth val="150"/>
        <c:axId val="228733312"/>
        <c:axId val="22873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ser>
        <c:dLbls>
          <c:showLegendKey val="0"/>
          <c:showVal val="0"/>
          <c:showCatName val="0"/>
          <c:showSerName val="0"/>
          <c:showPercent val="0"/>
          <c:showBubbleSize val="0"/>
        </c:dLbls>
        <c:marker val="1"/>
        <c:smooth val="0"/>
        <c:axId val="228733312"/>
        <c:axId val="228734848"/>
      </c:lineChart>
      <c:dateAx>
        <c:axId val="228733312"/>
        <c:scaling>
          <c:orientation val="minMax"/>
        </c:scaling>
        <c:delete val="1"/>
        <c:axPos val="b"/>
        <c:numFmt formatCode="&quot;H&quot;yy" sourceLinked="1"/>
        <c:majorTickMark val="none"/>
        <c:minorTickMark val="none"/>
        <c:tickLblPos val="none"/>
        <c:crossAx val="228734848"/>
        <c:crosses val="autoZero"/>
        <c:auto val="1"/>
        <c:lblOffset val="100"/>
        <c:baseTimeUnit val="years"/>
      </c:dateAx>
      <c:valAx>
        <c:axId val="22873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873331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3.12</c:v>
                </c:pt>
              </c:numCache>
            </c:numRef>
          </c:val>
        </c:ser>
        <c:dLbls>
          <c:showLegendKey val="0"/>
          <c:showVal val="0"/>
          <c:showCatName val="0"/>
          <c:showSerName val="0"/>
          <c:showPercent val="0"/>
          <c:showBubbleSize val="0"/>
        </c:dLbls>
        <c:gapWidth val="150"/>
        <c:axId val="228775040"/>
        <c:axId val="22877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ser>
        <c:dLbls>
          <c:showLegendKey val="0"/>
          <c:showVal val="0"/>
          <c:showCatName val="0"/>
          <c:showSerName val="0"/>
          <c:showPercent val="0"/>
          <c:showBubbleSize val="0"/>
        </c:dLbls>
        <c:marker val="1"/>
        <c:smooth val="0"/>
        <c:axId val="228775040"/>
        <c:axId val="228776576"/>
      </c:lineChart>
      <c:dateAx>
        <c:axId val="228775040"/>
        <c:scaling>
          <c:orientation val="minMax"/>
        </c:scaling>
        <c:delete val="1"/>
        <c:axPos val="b"/>
        <c:numFmt formatCode="&quot;H&quot;yy" sourceLinked="1"/>
        <c:majorTickMark val="none"/>
        <c:minorTickMark val="none"/>
        <c:tickLblPos val="none"/>
        <c:crossAx val="228776576"/>
        <c:crosses val="autoZero"/>
        <c:auto val="1"/>
        <c:lblOffset val="100"/>
        <c:baseTimeUnit val="years"/>
      </c:dateAx>
      <c:valAx>
        <c:axId val="22877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877504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228820864"/>
        <c:axId val="22882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228820864"/>
        <c:axId val="228822400"/>
      </c:lineChart>
      <c:dateAx>
        <c:axId val="228820864"/>
        <c:scaling>
          <c:orientation val="minMax"/>
        </c:scaling>
        <c:delete val="1"/>
        <c:axPos val="b"/>
        <c:numFmt formatCode="&quot;H&quot;yy" sourceLinked="1"/>
        <c:majorTickMark val="none"/>
        <c:minorTickMark val="none"/>
        <c:tickLblPos val="none"/>
        <c:crossAx val="228822400"/>
        <c:crosses val="autoZero"/>
        <c:auto val="1"/>
        <c:lblOffset val="100"/>
        <c:baseTimeUnit val="years"/>
      </c:dateAx>
      <c:valAx>
        <c:axId val="2288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88208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228983552"/>
        <c:axId val="22898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ser>
        <c:dLbls>
          <c:showLegendKey val="0"/>
          <c:showVal val="0"/>
          <c:showCatName val="0"/>
          <c:showSerName val="0"/>
          <c:showPercent val="0"/>
          <c:showBubbleSize val="0"/>
        </c:dLbls>
        <c:marker val="1"/>
        <c:smooth val="0"/>
        <c:axId val="228983552"/>
        <c:axId val="228985088"/>
      </c:lineChart>
      <c:dateAx>
        <c:axId val="228983552"/>
        <c:scaling>
          <c:orientation val="minMax"/>
        </c:scaling>
        <c:delete val="1"/>
        <c:axPos val="b"/>
        <c:numFmt formatCode="&quot;H&quot;yy" sourceLinked="1"/>
        <c:majorTickMark val="none"/>
        <c:minorTickMark val="none"/>
        <c:tickLblPos val="none"/>
        <c:crossAx val="228985088"/>
        <c:crosses val="autoZero"/>
        <c:auto val="1"/>
        <c:lblOffset val="100"/>
        <c:baseTimeUnit val="years"/>
      </c:dateAx>
      <c:valAx>
        <c:axId val="2289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898355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11.24</c:v>
                </c:pt>
              </c:numCache>
            </c:numRef>
          </c:val>
        </c:ser>
        <c:dLbls>
          <c:showLegendKey val="0"/>
          <c:showVal val="0"/>
          <c:showCatName val="0"/>
          <c:showSerName val="0"/>
          <c:showPercent val="0"/>
          <c:showBubbleSize val="0"/>
        </c:dLbls>
        <c:gapWidth val="150"/>
        <c:axId val="229042048"/>
        <c:axId val="22904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ser>
        <c:dLbls>
          <c:showLegendKey val="0"/>
          <c:showVal val="0"/>
          <c:showCatName val="0"/>
          <c:showSerName val="0"/>
          <c:showPercent val="0"/>
          <c:showBubbleSize val="0"/>
        </c:dLbls>
        <c:marker val="1"/>
        <c:smooth val="0"/>
        <c:axId val="229042048"/>
        <c:axId val="229043584"/>
      </c:lineChart>
      <c:dateAx>
        <c:axId val="229042048"/>
        <c:scaling>
          <c:orientation val="minMax"/>
        </c:scaling>
        <c:delete val="1"/>
        <c:axPos val="b"/>
        <c:numFmt formatCode="&quot;H&quot;yy" sourceLinked="1"/>
        <c:majorTickMark val="none"/>
        <c:minorTickMark val="none"/>
        <c:tickLblPos val="none"/>
        <c:crossAx val="229043584"/>
        <c:crosses val="autoZero"/>
        <c:auto val="1"/>
        <c:lblOffset val="100"/>
        <c:baseTimeUnit val="years"/>
      </c:dateAx>
      <c:valAx>
        <c:axId val="2290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904204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757.69</c:v>
                </c:pt>
              </c:numCache>
            </c:numRef>
          </c:val>
        </c:ser>
        <c:dLbls>
          <c:showLegendKey val="0"/>
          <c:showVal val="0"/>
          <c:showCatName val="0"/>
          <c:showSerName val="0"/>
          <c:showPercent val="0"/>
          <c:showBubbleSize val="0"/>
        </c:dLbls>
        <c:gapWidth val="150"/>
        <c:axId val="229083776"/>
        <c:axId val="22908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ser>
        <c:dLbls>
          <c:showLegendKey val="0"/>
          <c:showVal val="0"/>
          <c:showCatName val="0"/>
          <c:showSerName val="0"/>
          <c:showPercent val="0"/>
          <c:showBubbleSize val="0"/>
        </c:dLbls>
        <c:marker val="1"/>
        <c:smooth val="0"/>
        <c:axId val="229083776"/>
        <c:axId val="229089664"/>
      </c:lineChart>
      <c:dateAx>
        <c:axId val="229083776"/>
        <c:scaling>
          <c:orientation val="minMax"/>
        </c:scaling>
        <c:delete val="1"/>
        <c:axPos val="b"/>
        <c:numFmt formatCode="&quot;H&quot;yy" sourceLinked="1"/>
        <c:majorTickMark val="none"/>
        <c:minorTickMark val="none"/>
        <c:tickLblPos val="none"/>
        <c:crossAx val="229089664"/>
        <c:crosses val="autoZero"/>
        <c:auto val="1"/>
        <c:lblOffset val="100"/>
        <c:baseTimeUnit val="years"/>
      </c:dateAx>
      <c:valAx>
        <c:axId val="22908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908377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58.06</c:v>
                </c:pt>
              </c:numCache>
            </c:numRef>
          </c:val>
        </c:ser>
        <c:dLbls>
          <c:showLegendKey val="0"/>
          <c:showVal val="0"/>
          <c:showCatName val="0"/>
          <c:showSerName val="0"/>
          <c:showPercent val="0"/>
          <c:showBubbleSize val="0"/>
        </c:dLbls>
        <c:gapWidth val="150"/>
        <c:axId val="229209984"/>
        <c:axId val="22921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ser>
        <c:dLbls>
          <c:showLegendKey val="0"/>
          <c:showVal val="0"/>
          <c:showCatName val="0"/>
          <c:showSerName val="0"/>
          <c:showPercent val="0"/>
          <c:showBubbleSize val="0"/>
        </c:dLbls>
        <c:marker val="1"/>
        <c:smooth val="0"/>
        <c:axId val="229209984"/>
        <c:axId val="229211520"/>
      </c:lineChart>
      <c:dateAx>
        <c:axId val="229209984"/>
        <c:scaling>
          <c:orientation val="minMax"/>
        </c:scaling>
        <c:delete val="1"/>
        <c:axPos val="b"/>
        <c:numFmt formatCode="&quot;H&quot;yy" sourceLinked="1"/>
        <c:majorTickMark val="none"/>
        <c:minorTickMark val="none"/>
        <c:tickLblPos val="none"/>
        <c:crossAx val="229211520"/>
        <c:crosses val="autoZero"/>
        <c:auto val="1"/>
        <c:lblOffset val="100"/>
        <c:baseTimeUnit val="years"/>
      </c:dateAx>
      <c:valAx>
        <c:axId val="22921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920998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119.77</c:v>
                </c:pt>
              </c:numCache>
            </c:numRef>
          </c:val>
        </c:ser>
        <c:dLbls>
          <c:showLegendKey val="0"/>
          <c:showVal val="0"/>
          <c:showCatName val="0"/>
          <c:showSerName val="0"/>
          <c:showPercent val="0"/>
          <c:showBubbleSize val="0"/>
        </c:dLbls>
        <c:gapWidth val="150"/>
        <c:axId val="229239040"/>
        <c:axId val="22925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ser>
        <c:dLbls>
          <c:showLegendKey val="0"/>
          <c:showVal val="0"/>
          <c:showCatName val="0"/>
          <c:showSerName val="0"/>
          <c:showPercent val="0"/>
          <c:showBubbleSize val="0"/>
        </c:dLbls>
        <c:marker val="1"/>
        <c:smooth val="0"/>
        <c:axId val="229239040"/>
        <c:axId val="229253120"/>
      </c:lineChart>
      <c:dateAx>
        <c:axId val="229239040"/>
        <c:scaling>
          <c:orientation val="minMax"/>
        </c:scaling>
        <c:delete val="1"/>
        <c:axPos val="b"/>
        <c:numFmt formatCode="&quot;H&quot;yy" sourceLinked="1"/>
        <c:majorTickMark val="none"/>
        <c:minorTickMark val="none"/>
        <c:tickLblPos val="none"/>
        <c:crossAx val="229253120"/>
        <c:crosses val="autoZero"/>
        <c:auto val="1"/>
        <c:lblOffset val="100"/>
        <c:baseTimeUnit val="years"/>
      </c:dateAx>
      <c:valAx>
        <c:axId val="2292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923904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【106.67】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【3.64】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【67.52】</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【705.21】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【95.57】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【134.52】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【98.96】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【36.52】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【5.72】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6"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奈良県　葛城市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7</v>
      </c>
      <c r="C7" s="44"/>
      <c r="D7" s="44"/>
      <c r="E7" s="44"/>
      <c r="F7" s="44"/>
      <c r="G7" s="44"/>
      <c r="H7" s="44"/>
      <c r="I7" s="44" t="s">
        <v>13</v>
      </c>
      <c r="J7" s="44"/>
      <c r="K7" s="44"/>
      <c r="L7" s="44"/>
      <c r="M7" s="44"/>
      <c r="N7" s="44"/>
      <c r="O7" s="44"/>
      <c r="P7" s="44" t="s">
        <v>6</v>
      </c>
      <c r="Q7" s="44"/>
      <c r="R7" s="44"/>
      <c r="S7" s="44"/>
      <c r="T7" s="44"/>
      <c r="U7" s="44"/>
      <c r="V7" s="44"/>
      <c r="W7" s="44" t="s">
        <v>15</v>
      </c>
      <c r="X7" s="44"/>
      <c r="Y7" s="44"/>
      <c r="Z7" s="44"/>
      <c r="AA7" s="44"/>
      <c r="AB7" s="44"/>
      <c r="AC7" s="44"/>
      <c r="AD7" s="44" t="s">
        <v>5</v>
      </c>
      <c r="AE7" s="44"/>
      <c r="AF7" s="44"/>
      <c r="AG7" s="44"/>
      <c r="AH7" s="44"/>
      <c r="AI7" s="44"/>
      <c r="AJ7" s="44"/>
      <c r="AK7" s="3"/>
      <c r="AL7" s="44" t="s">
        <v>16</v>
      </c>
      <c r="AM7" s="44"/>
      <c r="AN7" s="44"/>
      <c r="AO7" s="44"/>
      <c r="AP7" s="44"/>
      <c r="AQ7" s="44"/>
      <c r="AR7" s="44"/>
      <c r="AS7" s="44"/>
      <c r="AT7" s="44" t="s">
        <v>11</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法適用</v>
      </c>
      <c r="C8" s="45"/>
      <c r="D8" s="45"/>
      <c r="E8" s="45"/>
      <c r="F8" s="45"/>
      <c r="G8" s="45"/>
      <c r="H8" s="45"/>
      <c r="I8" s="45" t="str">
        <f>データ!J6</f>
        <v>下水道事業</v>
      </c>
      <c r="J8" s="45"/>
      <c r="K8" s="45"/>
      <c r="L8" s="45"/>
      <c r="M8" s="45"/>
      <c r="N8" s="45"/>
      <c r="O8" s="45"/>
      <c r="P8" s="45" t="str">
        <f>データ!K6</f>
        <v>公共下水道</v>
      </c>
      <c r="Q8" s="45"/>
      <c r="R8" s="45"/>
      <c r="S8" s="45"/>
      <c r="T8" s="45"/>
      <c r="U8" s="45"/>
      <c r="V8" s="45"/>
      <c r="W8" s="45" t="str">
        <f>データ!L6</f>
        <v>Cc2</v>
      </c>
      <c r="X8" s="45"/>
      <c r="Y8" s="45"/>
      <c r="Z8" s="45"/>
      <c r="AA8" s="45"/>
      <c r="AB8" s="45"/>
      <c r="AC8" s="45"/>
      <c r="AD8" s="46" t="str">
        <f>データ!$M$6</f>
        <v>非設置</v>
      </c>
      <c r="AE8" s="46"/>
      <c r="AF8" s="46"/>
      <c r="AG8" s="46"/>
      <c r="AH8" s="46"/>
      <c r="AI8" s="46"/>
      <c r="AJ8" s="46"/>
      <c r="AK8" s="3"/>
      <c r="AL8" s="47">
        <f>データ!S6</f>
        <v>37562</v>
      </c>
      <c r="AM8" s="47"/>
      <c r="AN8" s="47"/>
      <c r="AO8" s="47"/>
      <c r="AP8" s="47"/>
      <c r="AQ8" s="47"/>
      <c r="AR8" s="47"/>
      <c r="AS8" s="47"/>
      <c r="AT8" s="48">
        <f>データ!T6</f>
        <v>33.72</v>
      </c>
      <c r="AU8" s="48"/>
      <c r="AV8" s="48"/>
      <c r="AW8" s="48"/>
      <c r="AX8" s="48"/>
      <c r="AY8" s="48"/>
      <c r="AZ8" s="48"/>
      <c r="BA8" s="48"/>
      <c r="BB8" s="48">
        <f>データ!U6</f>
        <v>1113.94</v>
      </c>
      <c r="BC8" s="48"/>
      <c r="BD8" s="48"/>
      <c r="BE8" s="48"/>
      <c r="BF8" s="48"/>
      <c r="BG8" s="48"/>
      <c r="BH8" s="48"/>
      <c r="BI8" s="48"/>
      <c r="BJ8" s="3"/>
      <c r="BK8" s="3"/>
      <c r="BL8" s="49" t="s">
        <v>12</v>
      </c>
      <c r="BM8" s="50"/>
      <c r="BN8" s="17" t="s">
        <v>20</v>
      </c>
      <c r="BO8" s="20"/>
      <c r="BP8" s="20"/>
      <c r="BQ8" s="20"/>
      <c r="BR8" s="20"/>
      <c r="BS8" s="20"/>
      <c r="BT8" s="20"/>
      <c r="BU8" s="20"/>
      <c r="BV8" s="20"/>
      <c r="BW8" s="20"/>
      <c r="BX8" s="20"/>
      <c r="BY8" s="24"/>
    </row>
    <row r="9" spans="1:78" ht="18.75" customHeight="1" x14ac:dyDescent="0.15">
      <c r="A9" s="2"/>
      <c r="B9" s="44" t="s">
        <v>22</v>
      </c>
      <c r="C9" s="44"/>
      <c r="D9" s="44"/>
      <c r="E9" s="44"/>
      <c r="F9" s="44"/>
      <c r="G9" s="44"/>
      <c r="H9" s="44"/>
      <c r="I9" s="44" t="s">
        <v>23</v>
      </c>
      <c r="J9" s="44"/>
      <c r="K9" s="44"/>
      <c r="L9" s="44"/>
      <c r="M9" s="44"/>
      <c r="N9" s="44"/>
      <c r="O9" s="44"/>
      <c r="P9" s="44" t="s">
        <v>25</v>
      </c>
      <c r="Q9" s="44"/>
      <c r="R9" s="44"/>
      <c r="S9" s="44"/>
      <c r="T9" s="44"/>
      <c r="U9" s="44"/>
      <c r="V9" s="44"/>
      <c r="W9" s="44" t="s">
        <v>26</v>
      </c>
      <c r="X9" s="44"/>
      <c r="Y9" s="44"/>
      <c r="Z9" s="44"/>
      <c r="AA9" s="44"/>
      <c r="AB9" s="44"/>
      <c r="AC9" s="44"/>
      <c r="AD9" s="44" t="s">
        <v>21</v>
      </c>
      <c r="AE9" s="44"/>
      <c r="AF9" s="44"/>
      <c r="AG9" s="44"/>
      <c r="AH9" s="44"/>
      <c r="AI9" s="44"/>
      <c r="AJ9" s="44"/>
      <c r="AK9" s="3"/>
      <c r="AL9" s="44" t="s">
        <v>29</v>
      </c>
      <c r="AM9" s="44"/>
      <c r="AN9" s="44"/>
      <c r="AO9" s="44"/>
      <c r="AP9" s="44"/>
      <c r="AQ9" s="44"/>
      <c r="AR9" s="44"/>
      <c r="AS9" s="44"/>
      <c r="AT9" s="44" t="s">
        <v>30</v>
      </c>
      <c r="AU9" s="44"/>
      <c r="AV9" s="44"/>
      <c r="AW9" s="44"/>
      <c r="AX9" s="44"/>
      <c r="AY9" s="44"/>
      <c r="AZ9" s="44"/>
      <c r="BA9" s="44"/>
      <c r="BB9" s="44" t="s">
        <v>33</v>
      </c>
      <c r="BC9" s="44"/>
      <c r="BD9" s="44"/>
      <c r="BE9" s="44"/>
      <c r="BF9" s="44"/>
      <c r="BG9" s="44"/>
      <c r="BH9" s="44"/>
      <c r="BI9" s="44"/>
      <c r="BJ9" s="3"/>
      <c r="BK9" s="3"/>
      <c r="BL9" s="51" t="s">
        <v>34</v>
      </c>
      <c r="BM9" s="52"/>
      <c r="BN9" s="18" t="s">
        <v>36</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f>データ!O6</f>
        <v>64.12</v>
      </c>
      <c r="J10" s="48"/>
      <c r="K10" s="48"/>
      <c r="L10" s="48"/>
      <c r="M10" s="48"/>
      <c r="N10" s="48"/>
      <c r="O10" s="48"/>
      <c r="P10" s="48">
        <f>データ!P6</f>
        <v>73.290000000000006</v>
      </c>
      <c r="Q10" s="48"/>
      <c r="R10" s="48"/>
      <c r="S10" s="48"/>
      <c r="T10" s="48"/>
      <c r="U10" s="48"/>
      <c r="V10" s="48"/>
      <c r="W10" s="48">
        <f>データ!Q6</f>
        <v>87</v>
      </c>
      <c r="X10" s="48"/>
      <c r="Y10" s="48"/>
      <c r="Z10" s="48"/>
      <c r="AA10" s="48"/>
      <c r="AB10" s="48"/>
      <c r="AC10" s="48"/>
      <c r="AD10" s="47">
        <f>データ!R6</f>
        <v>1760</v>
      </c>
      <c r="AE10" s="47"/>
      <c r="AF10" s="47"/>
      <c r="AG10" s="47"/>
      <c r="AH10" s="47"/>
      <c r="AI10" s="47"/>
      <c r="AJ10" s="47"/>
      <c r="AK10" s="2"/>
      <c r="AL10" s="47">
        <f>データ!V6</f>
        <v>27578</v>
      </c>
      <c r="AM10" s="47"/>
      <c r="AN10" s="47"/>
      <c r="AO10" s="47"/>
      <c r="AP10" s="47"/>
      <c r="AQ10" s="47"/>
      <c r="AR10" s="47"/>
      <c r="AS10" s="47"/>
      <c r="AT10" s="48">
        <f>データ!W6</f>
        <v>6.21</v>
      </c>
      <c r="AU10" s="48"/>
      <c r="AV10" s="48"/>
      <c r="AW10" s="48"/>
      <c r="AX10" s="48"/>
      <c r="AY10" s="48"/>
      <c r="AZ10" s="48"/>
      <c r="BA10" s="48"/>
      <c r="BB10" s="48">
        <f>データ!X6</f>
        <v>4440.8999999999996</v>
      </c>
      <c r="BC10" s="48"/>
      <c r="BD10" s="48"/>
      <c r="BE10" s="48"/>
      <c r="BF10" s="48"/>
      <c r="BG10" s="48"/>
      <c r="BH10" s="48"/>
      <c r="BI10" s="48"/>
      <c r="BJ10" s="2"/>
      <c r="BK10" s="2"/>
      <c r="BL10" s="53" t="s">
        <v>38</v>
      </c>
      <c r="BM10" s="54"/>
      <c r="BN10" s="19" t="s">
        <v>39</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40</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28</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41</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114</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1</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113</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10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9</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37</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42</v>
      </c>
    </row>
    <row r="84" spans="1:78" hidden="1" x14ac:dyDescent="0.15">
      <c r="B84" s="6" t="s">
        <v>43</v>
      </c>
      <c r="C84" s="6"/>
      <c r="D84" s="6"/>
      <c r="E84" s="6" t="s">
        <v>45</v>
      </c>
      <c r="F84" s="6" t="s">
        <v>46</v>
      </c>
      <c r="G84" s="6" t="s">
        <v>47</v>
      </c>
      <c r="H84" s="6" t="s">
        <v>0</v>
      </c>
      <c r="I84" s="6" t="s">
        <v>8</v>
      </c>
      <c r="J84" s="6" t="s">
        <v>48</v>
      </c>
      <c r="K84" s="6" t="s">
        <v>49</v>
      </c>
      <c r="L84" s="6" t="s">
        <v>32</v>
      </c>
      <c r="M84" s="6" t="s">
        <v>35</v>
      </c>
      <c r="N84" s="6" t="s">
        <v>51</v>
      </c>
      <c r="O84" s="6" t="s">
        <v>53</v>
      </c>
    </row>
    <row r="85" spans="1:78" hidden="1" x14ac:dyDescent="0.15">
      <c r="B85" s="6"/>
      <c r="C85" s="6"/>
      <c r="D85" s="6"/>
      <c r="E85" s="6" t="str">
        <f>データ!AI6</f>
        <v>【106.67】</v>
      </c>
      <c r="F85" s="6" t="str">
        <f>データ!AT6</f>
        <v>【3.64】</v>
      </c>
      <c r="G85" s="6" t="str">
        <f>データ!BE6</f>
        <v>【67.52】</v>
      </c>
      <c r="H85" s="6" t="str">
        <f>データ!BP6</f>
        <v>【705.21】</v>
      </c>
      <c r="I85" s="6" t="str">
        <f>データ!CA6</f>
        <v>【98.96】</v>
      </c>
      <c r="J85" s="6" t="str">
        <f>データ!CL6</f>
        <v>【134.52】</v>
      </c>
      <c r="K85" s="6" t="str">
        <f>データ!CW6</f>
        <v>【59.57】</v>
      </c>
      <c r="L85" s="6" t="str">
        <f>データ!DH6</f>
        <v>【95.57】</v>
      </c>
      <c r="M85" s="6" t="str">
        <f>データ!DS6</f>
        <v>【36.52】</v>
      </c>
      <c r="N85" s="6" t="str">
        <f>データ!ED6</f>
        <v>【5.72】</v>
      </c>
      <c r="O85" s="6" t="str">
        <f>データ!EO6</f>
        <v>【0.30】</v>
      </c>
    </row>
  </sheetData>
  <sheetProtection algorithmName="SHA-512" hashValue="OgsNTaw2iD1Eqsezl4vy9FalISE2/43Ek+mk1O+CjXnfG1cxsOr/l8tOZicPfQOfTogsAsP/NiKWSXnSxwKNmQ==" saltValue="3FjxPSnuP7mnnPfoMoxUEA=="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55</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19</v>
      </c>
      <c r="B3" s="30" t="s">
        <v>31</v>
      </c>
      <c r="C3" s="30" t="s">
        <v>57</v>
      </c>
      <c r="D3" s="30" t="s">
        <v>58</v>
      </c>
      <c r="E3" s="30" t="s">
        <v>4</v>
      </c>
      <c r="F3" s="30" t="s">
        <v>3</v>
      </c>
      <c r="G3" s="30" t="s">
        <v>24</v>
      </c>
      <c r="H3" s="78" t="s">
        <v>59</v>
      </c>
      <c r="I3" s="79"/>
      <c r="J3" s="79"/>
      <c r="K3" s="79"/>
      <c r="L3" s="79"/>
      <c r="M3" s="79"/>
      <c r="N3" s="79"/>
      <c r="O3" s="79"/>
      <c r="P3" s="79"/>
      <c r="Q3" s="79"/>
      <c r="R3" s="79"/>
      <c r="S3" s="79"/>
      <c r="T3" s="79"/>
      <c r="U3" s="79"/>
      <c r="V3" s="79"/>
      <c r="W3" s="79"/>
      <c r="X3" s="80"/>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60</v>
      </c>
      <c r="B4" s="31"/>
      <c r="C4" s="31"/>
      <c r="D4" s="31"/>
      <c r="E4" s="31"/>
      <c r="F4" s="31"/>
      <c r="G4" s="31"/>
      <c r="H4" s="81"/>
      <c r="I4" s="82"/>
      <c r="J4" s="82"/>
      <c r="K4" s="82"/>
      <c r="L4" s="82"/>
      <c r="M4" s="82"/>
      <c r="N4" s="82"/>
      <c r="O4" s="82"/>
      <c r="P4" s="82"/>
      <c r="Q4" s="82"/>
      <c r="R4" s="82"/>
      <c r="S4" s="82"/>
      <c r="T4" s="82"/>
      <c r="U4" s="82"/>
      <c r="V4" s="82"/>
      <c r="W4" s="82"/>
      <c r="X4" s="83"/>
      <c r="Y4" s="77" t="s">
        <v>50</v>
      </c>
      <c r="Z4" s="77"/>
      <c r="AA4" s="77"/>
      <c r="AB4" s="77"/>
      <c r="AC4" s="77"/>
      <c r="AD4" s="77"/>
      <c r="AE4" s="77"/>
      <c r="AF4" s="77"/>
      <c r="AG4" s="77"/>
      <c r="AH4" s="77"/>
      <c r="AI4" s="77"/>
      <c r="AJ4" s="77" t="s">
        <v>44</v>
      </c>
      <c r="AK4" s="77"/>
      <c r="AL4" s="77"/>
      <c r="AM4" s="77"/>
      <c r="AN4" s="77"/>
      <c r="AO4" s="77"/>
      <c r="AP4" s="77"/>
      <c r="AQ4" s="77"/>
      <c r="AR4" s="77"/>
      <c r="AS4" s="77"/>
      <c r="AT4" s="77"/>
      <c r="AU4" s="77" t="s">
        <v>27</v>
      </c>
      <c r="AV4" s="77"/>
      <c r="AW4" s="77"/>
      <c r="AX4" s="77"/>
      <c r="AY4" s="77"/>
      <c r="AZ4" s="77"/>
      <c r="BA4" s="77"/>
      <c r="BB4" s="77"/>
      <c r="BC4" s="77"/>
      <c r="BD4" s="77"/>
      <c r="BE4" s="77"/>
      <c r="BF4" s="77" t="s">
        <v>62</v>
      </c>
      <c r="BG4" s="77"/>
      <c r="BH4" s="77"/>
      <c r="BI4" s="77"/>
      <c r="BJ4" s="77"/>
      <c r="BK4" s="77"/>
      <c r="BL4" s="77"/>
      <c r="BM4" s="77"/>
      <c r="BN4" s="77"/>
      <c r="BO4" s="77"/>
      <c r="BP4" s="77"/>
      <c r="BQ4" s="77" t="s">
        <v>14</v>
      </c>
      <c r="BR4" s="77"/>
      <c r="BS4" s="77"/>
      <c r="BT4" s="77"/>
      <c r="BU4" s="77"/>
      <c r="BV4" s="77"/>
      <c r="BW4" s="77"/>
      <c r="BX4" s="77"/>
      <c r="BY4" s="77"/>
      <c r="BZ4" s="77"/>
      <c r="CA4" s="77"/>
      <c r="CB4" s="77" t="s">
        <v>61</v>
      </c>
      <c r="CC4" s="77"/>
      <c r="CD4" s="77"/>
      <c r="CE4" s="77"/>
      <c r="CF4" s="77"/>
      <c r="CG4" s="77"/>
      <c r="CH4" s="77"/>
      <c r="CI4" s="77"/>
      <c r="CJ4" s="77"/>
      <c r="CK4" s="77"/>
      <c r="CL4" s="77"/>
      <c r="CM4" s="77" t="s">
        <v>63</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x14ac:dyDescent="0.15">
      <c r="A5" s="28" t="s">
        <v>69</v>
      </c>
      <c r="B5" s="32"/>
      <c r="C5" s="32"/>
      <c r="D5" s="32"/>
      <c r="E5" s="32"/>
      <c r="F5" s="32"/>
      <c r="G5" s="32"/>
      <c r="H5" s="37" t="s">
        <v>56</v>
      </c>
      <c r="I5" s="37" t="s">
        <v>70</v>
      </c>
      <c r="J5" s="37" t="s">
        <v>71</v>
      </c>
      <c r="K5" s="37" t="s">
        <v>72</v>
      </c>
      <c r="L5" s="37" t="s">
        <v>73</v>
      </c>
      <c r="M5" s="37" t="s">
        <v>5</v>
      </c>
      <c r="N5" s="37" t="s">
        <v>74</v>
      </c>
      <c r="O5" s="37" t="s">
        <v>75</v>
      </c>
      <c r="P5" s="37" t="s">
        <v>76</v>
      </c>
      <c r="Q5" s="37" t="s">
        <v>77</v>
      </c>
      <c r="R5" s="37" t="s">
        <v>78</v>
      </c>
      <c r="S5" s="37" t="s">
        <v>79</v>
      </c>
      <c r="T5" s="37" t="s">
        <v>80</v>
      </c>
      <c r="U5" s="37" t="s">
        <v>64</v>
      </c>
      <c r="V5" s="37" t="s">
        <v>81</v>
      </c>
      <c r="W5" s="37" t="s">
        <v>82</v>
      </c>
      <c r="X5" s="37" t="s">
        <v>83</v>
      </c>
      <c r="Y5" s="37" t="s">
        <v>84</v>
      </c>
      <c r="Z5" s="37" t="s">
        <v>85</v>
      </c>
      <c r="AA5" s="37" t="s">
        <v>86</v>
      </c>
      <c r="AB5" s="37" t="s">
        <v>87</v>
      </c>
      <c r="AC5" s="37" t="s">
        <v>88</v>
      </c>
      <c r="AD5" s="37" t="s">
        <v>90</v>
      </c>
      <c r="AE5" s="37" t="s">
        <v>91</v>
      </c>
      <c r="AF5" s="37" t="s">
        <v>92</v>
      </c>
      <c r="AG5" s="37" t="s">
        <v>93</v>
      </c>
      <c r="AH5" s="37" t="s">
        <v>94</v>
      </c>
      <c r="AI5" s="37" t="s">
        <v>43</v>
      </c>
      <c r="AJ5" s="37" t="s">
        <v>84</v>
      </c>
      <c r="AK5" s="37" t="s">
        <v>85</v>
      </c>
      <c r="AL5" s="37" t="s">
        <v>86</v>
      </c>
      <c r="AM5" s="37" t="s">
        <v>87</v>
      </c>
      <c r="AN5" s="37" t="s">
        <v>88</v>
      </c>
      <c r="AO5" s="37" t="s">
        <v>90</v>
      </c>
      <c r="AP5" s="37" t="s">
        <v>91</v>
      </c>
      <c r="AQ5" s="37" t="s">
        <v>92</v>
      </c>
      <c r="AR5" s="37" t="s">
        <v>93</v>
      </c>
      <c r="AS5" s="37" t="s">
        <v>94</v>
      </c>
      <c r="AT5" s="37" t="s">
        <v>89</v>
      </c>
      <c r="AU5" s="37" t="s">
        <v>84</v>
      </c>
      <c r="AV5" s="37" t="s">
        <v>85</v>
      </c>
      <c r="AW5" s="37" t="s">
        <v>86</v>
      </c>
      <c r="AX5" s="37" t="s">
        <v>87</v>
      </c>
      <c r="AY5" s="37" t="s">
        <v>88</v>
      </c>
      <c r="AZ5" s="37" t="s">
        <v>90</v>
      </c>
      <c r="BA5" s="37" t="s">
        <v>91</v>
      </c>
      <c r="BB5" s="37" t="s">
        <v>92</v>
      </c>
      <c r="BC5" s="37" t="s">
        <v>93</v>
      </c>
      <c r="BD5" s="37" t="s">
        <v>94</v>
      </c>
      <c r="BE5" s="37" t="s">
        <v>89</v>
      </c>
      <c r="BF5" s="37" t="s">
        <v>84</v>
      </c>
      <c r="BG5" s="37" t="s">
        <v>85</v>
      </c>
      <c r="BH5" s="37" t="s">
        <v>86</v>
      </c>
      <c r="BI5" s="37" t="s">
        <v>87</v>
      </c>
      <c r="BJ5" s="37" t="s">
        <v>88</v>
      </c>
      <c r="BK5" s="37" t="s">
        <v>90</v>
      </c>
      <c r="BL5" s="37" t="s">
        <v>91</v>
      </c>
      <c r="BM5" s="37" t="s">
        <v>92</v>
      </c>
      <c r="BN5" s="37" t="s">
        <v>93</v>
      </c>
      <c r="BO5" s="37" t="s">
        <v>94</v>
      </c>
      <c r="BP5" s="37" t="s">
        <v>89</v>
      </c>
      <c r="BQ5" s="37" t="s">
        <v>84</v>
      </c>
      <c r="BR5" s="37" t="s">
        <v>85</v>
      </c>
      <c r="BS5" s="37" t="s">
        <v>86</v>
      </c>
      <c r="BT5" s="37" t="s">
        <v>87</v>
      </c>
      <c r="BU5" s="37" t="s">
        <v>88</v>
      </c>
      <c r="BV5" s="37" t="s">
        <v>90</v>
      </c>
      <c r="BW5" s="37" t="s">
        <v>91</v>
      </c>
      <c r="BX5" s="37" t="s">
        <v>92</v>
      </c>
      <c r="BY5" s="37" t="s">
        <v>93</v>
      </c>
      <c r="BZ5" s="37" t="s">
        <v>94</v>
      </c>
      <c r="CA5" s="37" t="s">
        <v>89</v>
      </c>
      <c r="CB5" s="37" t="s">
        <v>84</v>
      </c>
      <c r="CC5" s="37" t="s">
        <v>85</v>
      </c>
      <c r="CD5" s="37" t="s">
        <v>86</v>
      </c>
      <c r="CE5" s="37" t="s">
        <v>87</v>
      </c>
      <c r="CF5" s="37" t="s">
        <v>88</v>
      </c>
      <c r="CG5" s="37" t="s">
        <v>90</v>
      </c>
      <c r="CH5" s="37" t="s">
        <v>91</v>
      </c>
      <c r="CI5" s="37" t="s">
        <v>92</v>
      </c>
      <c r="CJ5" s="37" t="s">
        <v>93</v>
      </c>
      <c r="CK5" s="37" t="s">
        <v>94</v>
      </c>
      <c r="CL5" s="37" t="s">
        <v>89</v>
      </c>
      <c r="CM5" s="37" t="s">
        <v>84</v>
      </c>
      <c r="CN5" s="37" t="s">
        <v>85</v>
      </c>
      <c r="CO5" s="37" t="s">
        <v>86</v>
      </c>
      <c r="CP5" s="37" t="s">
        <v>87</v>
      </c>
      <c r="CQ5" s="37" t="s">
        <v>88</v>
      </c>
      <c r="CR5" s="37" t="s">
        <v>90</v>
      </c>
      <c r="CS5" s="37" t="s">
        <v>91</v>
      </c>
      <c r="CT5" s="37" t="s">
        <v>92</v>
      </c>
      <c r="CU5" s="37" t="s">
        <v>93</v>
      </c>
      <c r="CV5" s="37" t="s">
        <v>94</v>
      </c>
      <c r="CW5" s="37" t="s">
        <v>89</v>
      </c>
      <c r="CX5" s="37" t="s">
        <v>84</v>
      </c>
      <c r="CY5" s="37" t="s">
        <v>85</v>
      </c>
      <c r="CZ5" s="37" t="s">
        <v>86</v>
      </c>
      <c r="DA5" s="37" t="s">
        <v>87</v>
      </c>
      <c r="DB5" s="37" t="s">
        <v>88</v>
      </c>
      <c r="DC5" s="37" t="s">
        <v>90</v>
      </c>
      <c r="DD5" s="37" t="s">
        <v>91</v>
      </c>
      <c r="DE5" s="37" t="s">
        <v>92</v>
      </c>
      <c r="DF5" s="37" t="s">
        <v>93</v>
      </c>
      <c r="DG5" s="37" t="s">
        <v>94</v>
      </c>
      <c r="DH5" s="37" t="s">
        <v>89</v>
      </c>
      <c r="DI5" s="37" t="s">
        <v>84</v>
      </c>
      <c r="DJ5" s="37" t="s">
        <v>85</v>
      </c>
      <c r="DK5" s="37" t="s">
        <v>86</v>
      </c>
      <c r="DL5" s="37" t="s">
        <v>87</v>
      </c>
      <c r="DM5" s="37" t="s">
        <v>88</v>
      </c>
      <c r="DN5" s="37" t="s">
        <v>90</v>
      </c>
      <c r="DO5" s="37" t="s">
        <v>91</v>
      </c>
      <c r="DP5" s="37" t="s">
        <v>92</v>
      </c>
      <c r="DQ5" s="37" t="s">
        <v>93</v>
      </c>
      <c r="DR5" s="37" t="s">
        <v>94</v>
      </c>
      <c r="DS5" s="37" t="s">
        <v>89</v>
      </c>
      <c r="DT5" s="37" t="s">
        <v>84</v>
      </c>
      <c r="DU5" s="37" t="s">
        <v>85</v>
      </c>
      <c r="DV5" s="37" t="s">
        <v>86</v>
      </c>
      <c r="DW5" s="37" t="s">
        <v>87</v>
      </c>
      <c r="DX5" s="37" t="s">
        <v>88</v>
      </c>
      <c r="DY5" s="37" t="s">
        <v>90</v>
      </c>
      <c r="DZ5" s="37" t="s">
        <v>91</v>
      </c>
      <c r="EA5" s="37" t="s">
        <v>92</v>
      </c>
      <c r="EB5" s="37" t="s">
        <v>93</v>
      </c>
      <c r="EC5" s="37" t="s">
        <v>94</v>
      </c>
      <c r="ED5" s="37" t="s">
        <v>89</v>
      </c>
      <c r="EE5" s="37" t="s">
        <v>84</v>
      </c>
      <c r="EF5" s="37" t="s">
        <v>85</v>
      </c>
      <c r="EG5" s="37" t="s">
        <v>86</v>
      </c>
      <c r="EH5" s="37" t="s">
        <v>87</v>
      </c>
      <c r="EI5" s="37" t="s">
        <v>88</v>
      </c>
      <c r="EJ5" s="37" t="s">
        <v>90</v>
      </c>
      <c r="EK5" s="37" t="s">
        <v>91</v>
      </c>
      <c r="EL5" s="37" t="s">
        <v>92</v>
      </c>
      <c r="EM5" s="37" t="s">
        <v>93</v>
      </c>
      <c r="EN5" s="37" t="s">
        <v>94</v>
      </c>
      <c r="EO5" s="37" t="s">
        <v>89</v>
      </c>
    </row>
    <row r="6" spans="1:148" s="27" customFormat="1" x14ac:dyDescent="0.15">
      <c r="A6" s="28" t="s">
        <v>95</v>
      </c>
      <c r="B6" s="33">
        <f t="shared" ref="B6:X6" si="1">B7</f>
        <v>2020</v>
      </c>
      <c r="C6" s="33">
        <f t="shared" si="1"/>
        <v>292117</v>
      </c>
      <c r="D6" s="33">
        <f t="shared" si="1"/>
        <v>46</v>
      </c>
      <c r="E6" s="33">
        <f t="shared" si="1"/>
        <v>17</v>
      </c>
      <c r="F6" s="33">
        <f t="shared" si="1"/>
        <v>1</v>
      </c>
      <c r="G6" s="33">
        <f t="shared" si="1"/>
        <v>0</v>
      </c>
      <c r="H6" s="33" t="str">
        <f t="shared" si="1"/>
        <v>奈良県　葛城市</v>
      </c>
      <c r="I6" s="33" t="str">
        <f t="shared" si="1"/>
        <v>法適用</v>
      </c>
      <c r="J6" s="33" t="str">
        <f t="shared" si="1"/>
        <v>下水道事業</v>
      </c>
      <c r="K6" s="33" t="str">
        <f t="shared" si="1"/>
        <v>公共下水道</v>
      </c>
      <c r="L6" s="33" t="str">
        <f t="shared" si="1"/>
        <v>Cc2</v>
      </c>
      <c r="M6" s="33" t="str">
        <f t="shared" si="1"/>
        <v>非設置</v>
      </c>
      <c r="N6" s="38" t="str">
        <f t="shared" si="1"/>
        <v>-</v>
      </c>
      <c r="O6" s="38">
        <f t="shared" si="1"/>
        <v>64.12</v>
      </c>
      <c r="P6" s="38">
        <f t="shared" si="1"/>
        <v>73.290000000000006</v>
      </c>
      <c r="Q6" s="38">
        <f t="shared" si="1"/>
        <v>87</v>
      </c>
      <c r="R6" s="38">
        <f t="shared" si="1"/>
        <v>1760</v>
      </c>
      <c r="S6" s="38">
        <f t="shared" si="1"/>
        <v>37562</v>
      </c>
      <c r="T6" s="38">
        <f t="shared" si="1"/>
        <v>33.72</v>
      </c>
      <c r="U6" s="38">
        <f t="shared" si="1"/>
        <v>1113.94</v>
      </c>
      <c r="V6" s="38">
        <f t="shared" si="1"/>
        <v>27578</v>
      </c>
      <c r="W6" s="38">
        <f t="shared" si="1"/>
        <v>6.21</v>
      </c>
      <c r="X6" s="38">
        <f t="shared" si="1"/>
        <v>4440.8999999999996</v>
      </c>
      <c r="Y6" s="42" t="str">
        <f t="shared" ref="Y6:AH6" si="2">IF(Y7="",NA(),Y7)</f>
        <v>-</v>
      </c>
      <c r="Z6" s="42" t="str">
        <f t="shared" si="2"/>
        <v>-</v>
      </c>
      <c r="AA6" s="42" t="str">
        <f t="shared" si="2"/>
        <v>-</v>
      </c>
      <c r="AB6" s="42" t="str">
        <f t="shared" si="2"/>
        <v>-</v>
      </c>
      <c r="AC6" s="42">
        <f t="shared" si="2"/>
        <v>106.88</v>
      </c>
      <c r="AD6" s="42" t="str">
        <f t="shared" si="2"/>
        <v>-</v>
      </c>
      <c r="AE6" s="42" t="str">
        <f t="shared" si="2"/>
        <v>-</v>
      </c>
      <c r="AF6" s="42" t="str">
        <f t="shared" si="2"/>
        <v>-</v>
      </c>
      <c r="AG6" s="42" t="str">
        <f t="shared" si="2"/>
        <v>-</v>
      </c>
      <c r="AH6" s="42">
        <f t="shared" si="2"/>
        <v>107.21</v>
      </c>
      <c r="AI6" s="38" t="str">
        <f>IF(AI7="","",IF(AI7="-","【-】","【"&amp;SUBSTITUTE(TEXT(AI7,"#,##0.00"),"-","△")&amp;"】"))</f>
        <v>【106.67】</v>
      </c>
      <c r="AJ6" s="42" t="str">
        <f t="shared" ref="AJ6:AS6" si="3">IF(AJ7="",NA(),AJ7)</f>
        <v>-</v>
      </c>
      <c r="AK6" s="42" t="str">
        <f t="shared" si="3"/>
        <v>-</v>
      </c>
      <c r="AL6" s="42" t="str">
        <f t="shared" si="3"/>
        <v>-</v>
      </c>
      <c r="AM6" s="42" t="str">
        <f t="shared" si="3"/>
        <v>-</v>
      </c>
      <c r="AN6" s="38">
        <f t="shared" si="3"/>
        <v>0</v>
      </c>
      <c r="AO6" s="42" t="str">
        <f t="shared" si="3"/>
        <v>-</v>
      </c>
      <c r="AP6" s="42" t="str">
        <f t="shared" si="3"/>
        <v>-</v>
      </c>
      <c r="AQ6" s="42" t="str">
        <f t="shared" si="3"/>
        <v>-</v>
      </c>
      <c r="AR6" s="42" t="str">
        <f t="shared" si="3"/>
        <v>-</v>
      </c>
      <c r="AS6" s="42">
        <f t="shared" si="3"/>
        <v>43.71</v>
      </c>
      <c r="AT6" s="38" t="str">
        <f>IF(AT7="","",IF(AT7="-","【-】","【"&amp;SUBSTITUTE(TEXT(AT7,"#,##0.00"),"-","△")&amp;"】"))</f>
        <v>【3.64】</v>
      </c>
      <c r="AU6" s="42" t="str">
        <f t="shared" ref="AU6:BD6" si="4">IF(AU7="",NA(),AU7)</f>
        <v>-</v>
      </c>
      <c r="AV6" s="42" t="str">
        <f t="shared" si="4"/>
        <v>-</v>
      </c>
      <c r="AW6" s="42" t="str">
        <f t="shared" si="4"/>
        <v>-</v>
      </c>
      <c r="AX6" s="42" t="str">
        <f t="shared" si="4"/>
        <v>-</v>
      </c>
      <c r="AY6" s="42">
        <f t="shared" si="4"/>
        <v>11.24</v>
      </c>
      <c r="AZ6" s="42" t="str">
        <f t="shared" si="4"/>
        <v>-</v>
      </c>
      <c r="BA6" s="42" t="str">
        <f t="shared" si="4"/>
        <v>-</v>
      </c>
      <c r="BB6" s="42" t="str">
        <f t="shared" si="4"/>
        <v>-</v>
      </c>
      <c r="BC6" s="42" t="str">
        <f t="shared" si="4"/>
        <v>-</v>
      </c>
      <c r="BD6" s="42">
        <f t="shared" si="4"/>
        <v>40.67</v>
      </c>
      <c r="BE6" s="38" t="str">
        <f>IF(BE7="","",IF(BE7="-","【-】","【"&amp;SUBSTITUTE(TEXT(BE7,"#,##0.00"),"-","△")&amp;"】"))</f>
        <v>【67.52】</v>
      </c>
      <c r="BF6" s="42" t="str">
        <f t="shared" ref="BF6:BO6" si="5">IF(BF7="",NA(),BF7)</f>
        <v>-</v>
      </c>
      <c r="BG6" s="42" t="str">
        <f t="shared" si="5"/>
        <v>-</v>
      </c>
      <c r="BH6" s="42" t="str">
        <f t="shared" si="5"/>
        <v>-</v>
      </c>
      <c r="BI6" s="42" t="str">
        <f t="shared" si="5"/>
        <v>-</v>
      </c>
      <c r="BJ6" s="42">
        <f t="shared" si="5"/>
        <v>757.69</v>
      </c>
      <c r="BK6" s="42" t="str">
        <f t="shared" si="5"/>
        <v>-</v>
      </c>
      <c r="BL6" s="42" t="str">
        <f t="shared" si="5"/>
        <v>-</v>
      </c>
      <c r="BM6" s="42" t="str">
        <f t="shared" si="5"/>
        <v>-</v>
      </c>
      <c r="BN6" s="42" t="str">
        <f t="shared" si="5"/>
        <v>-</v>
      </c>
      <c r="BO6" s="42">
        <f t="shared" si="5"/>
        <v>1050.51</v>
      </c>
      <c r="BP6" s="38" t="str">
        <f>IF(BP7="","",IF(BP7="-","【-】","【"&amp;SUBSTITUTE(TEXT(BP7,"#,##0.00"),"-","△")&amp;"】"))</f>
        <v>【705.21】</v>
      </c>
      <c r="BQ6" s="42" t="str">
        <f t="shared" ref="BQ6:BZ6" si="6">IF(BQ7="",NA(),BQ7)</f>
        <v>-</v>
      </c>
      <c r="BR6" s="42" t="str">
        <f t="shared" si="6"/>
        <v>-</v>
      </c>
      <c r="BS6" s="42" t="str">
        <f t="shared" si="6"/>
        <v>-</v>
      </c>
      <c r="BT6" s="42" t="str">
        <f t="shared" si="6"/>
        <v>-</v>
      </c>
      <c r="BU6" s="42">
        <f t="shared" si="6"/>
        <v>58.06</v>
      </c>
      <c r="BV6" s="42" t="str">
        <f t="shared" si="6"/>
        <v>-</v>
      </c>
      <c r="BW6" s="42" t="str">
        <f t="shared" si="6"/>
        <v>-</v>
      </c>
      <c r="BX6" s="42" t="str">
        <f t="shared" si="6"/>
        <v>-</v>
      </c>
      <c r="BY6" s="42" t="str">
        <f t="shared" si="6"/>
        <v>-</v>
      </c>
      <c r="BZ6" s="42">
        <f t="shared" si="6"/>
        <v>82.65</v>
      </c>
      <c r="CA6" s="38" t="str">
        <f>IF(CA7="","",IF(CA7="-","【-】","【"&amp;SUBSTITUTE(TEXT(CA7,"#,##0.00"),"-","△")&amp;"】"))</f>
        <v>【98.96】</v>
      </c>
      <c r="CB6" s="42" t="str">
        <f t="shared" ref="CB6:CK6" si="7">IF(CB7="",NA(),CB7)</f>
        <v>-</v>
      </c>
      <c r="CC6" s="42" t="str">
        <f t="shared" si="7"/>
        <v>-</v>
      </c>
      <c r="CD6" s="42" t="str">
        <f t="shared" si="7"/>
        <v>-</v>
      </c>
      <c r="CE6" s="42" t="str">
        <f t="shared" si="7"/>
        <v>-</v>
      </c>
      <c r="CF6" s="42">
        <f t="shared" si="7"/>
        <v>119.77</v>
      </c>
      <c r="CG6" s="42" t="str">
        <f t="shared" si="7"/>
        <v>-</v>
      </c>
      <c r="CH6" s="42" t="str">
        <f t="shared" si="7"/>
        <v>-</v>
      </c>
      <c r="CI6" s="42" t="str">
        <f t="shared" si="7"/>
        <v>-</v>
      </c>
      <c r="CJ6" s="42" t="str">
        <f t="shared" si="7"/>
        <v>-</v>
      </c>
      <c r="CK6" s="42">
        <f t="shared" si="7"/>
        <v>186.3</v>
      </c>
      <c r="CL6" s="38" t="str">
        <f>IF(CL7="","",IF(CL7="-","【-】","【"&amp;SUBSTITUTE(TEXT(CL7,"#,##0.00"),"-","△")&amp;"】"))</f>
        <v>【134.52】</v>
      </c>
      <c r="CM6" s="42" t="str">
        <f t="shared" ref="CM6:CV6" si="8">IF(CM7="",NA(),CM7)</f>
        <v>-</v>
      </c>
      <c r="CN6" s="42" t="str">
        <f t="shared" si="8"/>
        <v>-</v>
      </c>
      <c r="CO6" s="42" t="str">
        <f t="shared" si="8"/>
        <v>-</v>
      </c>
      <c r="CP6" s="42" t="str">
        <f t="shared" si="8"/>
        <v>-</v>
      </c>
      <c r="CQ6" s="42" t="str">
        <f t="shared" si="8"/>
        <v>-</v>
      </c>
      <c r="CR6" s="42" t="str">
        <f t="shared" si="8"/>
        <v>-</v>
      </c>
      <c r="CS6" s="42" t="str">
        <f t="shared" si="8"/>
        <v>-</v>
      </c>
      <c r="CT6" s="42" t="str">
        <f t="shared" si="8"/>
        <v>-</v>
      </c>
      <c r="CU6" s="42" t="str">
        <f t="shared" si="8"/>
        <v>-</v>
      </c>
      <c r="CV6" s="42">
        <f t="shared" si="8"/>
        <v>50.53</v>
      </c>
      <c r="CW6" s="38" t="str">
        <f>IF(CW7="","",IF(CW7="-","【-】","【"&amp;SUBSTITUTE(TEXT(CW7,"#,##0.00"),"-","△")&amp;"】"))</f>
        <v>【59.57】</v>
      </c>
      <c r="CX6" s="42" t="str">
        <f t="shared" ref="CX6:DG6" si="9">IF(CX7="",NA(),CX7)</f>
        <v>-</v>
      </c>
      <c r="CY6" s="42" t="str">
        <f t="shared" si="9"/>
        <v>-</v>
      </c>
      <c r="CZ6" s="42" t="str">
        <f t="shared" si="9"/>
        <v>-</v>
      </c>
      <c r="DA6" s="42" t="str">
        <f t="shared" si="9"/>
        <v>-</v>
      </c>
      <c r="DB6" s="42">
        <f t="shared" si="9"/>
        <v>93.92</v>
      </c>
      <c r="DC6" s="42" t="str">
        <f t="shared" si="9"/>
        <v>-</v>
      </c>
      <c r="DD6" s="42" t="str">
        <f t="shared" si="9"/>
        <v>-</v>
      </c>
      <c r="DE6" s="42" t="str">
        <f t="shared" si="9"/>
        <v>-</v>
      </c>
      <c r="DF6" s="42" t="str">
        <f t="shared" si="9"/>
        <v>-</v>
      </c>
      <c r="DG6" s="42">
        <f t="shared" si="9"/>
        <v>82.08</v>
      </c>
      <c r="DH6" s="38" t="str">
        <f>IF(DH7="","",IF(DH7="-","【-】","【"&amp;SUBSTITUTE(TEXT(DH7,"#,##0.00"),"-","△")&amp;"】"))</f>
        <v>【95.57】</v>
      </c>
      <c r="DI6" s="42" t="str">
        <f t="shared" ref="DI6:DR6" si="10">IF(DI7="",NA(),DI7)</f>
        <v>-</v>
      </c>
      <c r="DJ6" s="42" t="str">
        <f t="shared" si="10"/>
        <v>-</v>
      </c>
      <c r="DK6" s="42" t="str">
        <f t="shared" si="10"/>
        <v>-</v>
      </c>
      <c r="DL6" s="42" t="str">
        <f t="shared" si="10"/>
        <v>-</v>
      </c>
      <c r="DM6" s="42">
        <f t="shared" si="10"/>
        <v>3.12</v>
      </c>
      <c r="DN6" s="42" t="str">
        <f t="shared" si="10"/>
        <v>-</v>
      </c>
      <c r="DO6" s="42" t="str">
        <f t="shared" si="10"/>
        <v>-</v>
      </c>
      <c r="DP6" s="42" t="str">
        <f t="shared" si="10"/>
        <v>-</v>
      </c>
      <c r="DQ6" s="42" t="str">
        <f t="shared" si="10"/>
        <v>-</v>
      </c>
      <c r="DR6" s="42">
        <f t="shared" si="10"/>
        <v>12.7</v>
      </c>
      <c r="DS6" s="38" t="str">
        <f>IF(DS7="","",IF(DS7="-","【-】","【"&amp;SUBSTITUTE(TEXT(DS7,"#,##0.00"),"-","△")&amp;"】"))</f>
        <v>【36.52】</v>
      </c>
      <c r="DT6" s="42" t="str">
        <f t="shared" ref="DT6:EC6" si="11">IF(DT7="",NA(),DT7)</f>
        <v>-</v>
      </c>
      <c r="DU6" s="42" t="str">
        <f t="shared" si="11"/>
        <v>-</v>
      </c>
      <c r="DV6" s="42" t="str">
        <f t="shared" si="11"/>
        <v>-</v>
      </c>
      <c r="DW6" s="42" t="str">
        <f t="shared" si="11"/>
        <v>-</v>
      </c>
      <c r="DX6" s="38">
        <f t="shared" si="11"/>
        <v>0</v>
      </c>
      <c r="DY6" s="42" t="str">
        <f t="shared" si="11"/>
        <v>-</v>
      </c>
      <c r="DZ6" s="42" t="str">
        <f t="shared" si="11"/>
        <v>-</v>
      </c>
      <c r="EA6" s="42" t="str">
        <f t="shared" si="11"/>
        <v>-</v>
      </c>
      <c r="EB6" s="42" t="str">
        <f t="shared" si="11"/>
        <v>-</v>
      </c>
      <c r="EC6" s="38">
        <f t="shared" si="11"/>
        <v>0</v>
      </c>
      <c r="ED6" s="38" t="str">
        <f>IF(ED7="","",IF(ED7="-","【-】","【"&amp;SUBSTITUTE(TEXT(ED7,"#,##0.00"),"-","△")&amp;"】"))</f>
        <v>【5.72】</v>
      </c>
      <c r="EE6" s="42" t="str">
        <f t="shared" ref="EE6:EN6" si="12">IF(EE7="",NA(),EE7)</f>
        <v>-</v>
      </c>
      <c r="EF6" s="42" t="str">
        <f t="shared" si="12"/>
        <v>-</v>
      </c>
      <c r="EG6" s="42" t="str">
        <f t="shared" si="12"/>
        <v>-</v>
      </c>
      <c r="EH6" s="42" t="str">
        <f t="shared" si="12"/>
        <v>-</v>
      </c>
      <c r="EI6" s="38">
        <f t="shared" si="12"/>
        <v>0</v>
      </c>
      <c r="EJ6" s="42" t="str">
        <f t="shared" si="12"/>
        <v>-</v>
      </c>
      <c r="EK6" s="42" t="str">
        <f t="shared" si="12"/>
        <v>-</v>
      </c>
      <c r="EL6" s="42" t="str">
        <f t="shared" si="12"/>
        <v>-</v>
      </c>
      <c r="EM6" s="42" t="str">
        <f t="shared" si="12"/>
        <v>-</v>
      </c>
      <c r="EN6" s="42">
        <f t="shared" si="12"/>
        <v>1.65</v>
      </c>
      <c r="EO6" s="38" t="str">
        <f>IF(EO7="","",IF(EO7="-","【-】","【"&amp;SUBSTITUTE(TEXT(EO7,"#,##0.00"),"-","△")&amp;"】"))</f>
        <v>【0.30】</v>
      </c>
    </row>
    <row r="7" spans="1:148" s="27" customFormat="1" x14ac:dyDescent="0.15">
      <c r="A7" s="28"/>
      <c r="B7" s="34">
        <v>2020</v>
      </c>
      <c r="C7" s="34">
        <v>292117</v>
      </c>
      <c r="D7" s="34">
        <v>46</v>
      </c>
      <c r="E7" s="34">
        <v>17</v>
      </c>
      <c r="F7" s="34">
        <v>1</v>
      </c>
      <c r="G7" s="34">
        <v>0</v>
      </c>
      <c r="H7" s="34" t="s">
        <v>96</v>
      </c>
      <c r="I7" s="34" t="s">
        <v>97</v>
      </c>
      <c r="J7" s="34" t="s">
        <v>98</v>
      </c>
      <c r="K7" s="34" t="s">
        <v>99</v>
      </c>
      <c r="L7" s="34" t="s">
        <v>100</v>
      </c>
      <c r="M7" s="34" t="s">
        <v>101</v>
      </c>
      <c r="N7" s="39" t="s">
        <v>102</v>
      </c>
      <c r="O7" s="39">
        <v>64.12</v>
      </c>
      <c r="P7" s="39">
        <v>73.290000000000006</v>
      </c>
      <c r="Q7" s="39">
        <v>87</v>
      </c>
      <c r="R7" s="39">
        <v>1760</v>
      </c>
      <c r="S7" s="39">
        <v>37562</v>
      </c>
      <c r="T7" s="39">
        <v>33.72</v>
      </c>
      <c r="U7" s="39">
        <v>1113.94</v>
      </c>
      <c r="V7" s="39">
        <v>27578</v>
      </c>
      <c r="W7" s="39">
        <v>6.21</v>
      </c>
      <c r="X7" s="39">
        <v>4440.8999999999996</v>
      </c>
      <c r="Y7" s="39" t="s">
        <v>102</v>
      </c>
      <c r="Z7" s="39" t="s">
        <v>102</v>
      </c>
      <c r="AA7" s="39" t="s">
        <v>102</v>
      </c>
      <c r="AB7" s="39" t="s">
        <v>102</v>
      </c>
      <c r="AC7" s="39">
        <v>106.88</v>
      </c>
      <c r="AD7" s="39" t="s">
        <v>102</v>
      </c>
      <c r="AE7" s="39" t="s">
        <v>102</v>
      </c>
      <c r="AF7" s="39" t="s">
        <v>102</v>
      </c>
      <c r="AG7" s="39" t="s">
        <v>102</v>
      </c>
      <c r="AH7" s="39">
        <v>107.21</v>
      </c>
      <c r="AI7" s="39">
        <v>106.67</v>
      </c>
      <c r="AJ7" s="39" t="s">
        <v>102</v>
      </c>
      <c r="AK7" s="39" t="s">
        <v>102</v>
      </c>
      <c r="AL7" s="39" t="s">
        <v>102</v>
      </c>
      <c r="AM7" s="39" t="s">
        <v>102</v>
      </c>
      <c r="AN7" s="39">
        <v>0</v>
      </c>
      <c r="AO7" s="39" t="s">
        <v>102</v>
      </c>
      <c r="AP7" s="39" t="s">
        <v>102</v>
      </c>
      <c r="AQ7" s="39" t="s">
        <v>102</v>
      </c>
      <c r="AR7" s="39" t="s">
        <v>102</v>
      </c>
      <c r="AS7" s="39">
        <v>43.71</v>
      </c>
      <c r="AT7" s="39">
        <v>3.64</v>
      </c>
      <c r="AU7" s="39" t="s">
        <v>102</v>
      </c>
      <c r="AV7" s="39" t="s">
        <v>102</v>
      </c>
      <c r="AW7" s="39" t="s">
        <v>102</v>
      </c>
      <c r="AX7" s="39" t="s">
        <v>102</v>
      </c>
      <c r="AY7" s="39">
        <v>11.24</v>
      </c>
      <c r="AZ7" s="39" t="s">
        <v>102</v>
      </c>
      <c r="BA7" s="39" t="s">
        <v>102</v>
      </c>
      <c r="BB7" s="39" t="s">
        <v>102</v>
      </c>
      <c r="BC7" s="39" t="s">
        <v>102</v>
      </c>
      <c r="BD7" s="39">
        <v>40.67</v>
      </c>
      <c r="BE7" s="39">
        <v>67.52</v>
      </c>
      <c r="BF7" s="39" t="s">
        <v>102</v>
      </c>
      <c r="BG7" s="39" t="s">
        <v>102</v>
      </c>
      <c r="BH7" s="39" t="s">
        <v>102</v>
      </c>
      <c r="BI7" s="39" t="s">
        <v>102</v>
      </c>
      <c r="BJ7" s="39">
        <v>757.69</v>
      </c>
      <c r="BK7" s="39" t="s">
        <v>102</v>
      </c>
      <c r="BL7" s="39" t="s">
        <v>102</v>
      </c>
      <c r="BM7" s="39" t="s">
        <v>102</v>
      </c>
      <c r="BN7" s="39" t="s">
        <v>102</v>
      </c>
      <c r="BO7" s="39">
        <v>1050.51</v>
      </c>
      <c r="BP7" s="39">
        <v>705.21</v>
      </c>
      <c r="BQ7" s="39" t="s">
        <v>102</v>
      </c>
      <c r="BR7" s="39" t="s">
        <v>102</v>
      </c>
      <c r="BS7" s="39" t="s">
        <v>102</v>
      </c>
      <c r="BT7" s="39" t="s">
        <v>102</v>
      </c>
      <c r="BU7" s="39">
        <v>58.06</v>
      </c>
      <c r="BV7" s="39" t="s">
        <v>102</v>
      </c>
      <c r="BW7" s="39" t="s">
        <v>102</v>
      </c>
      <c r="BX7" s="39" t="s">
        <v>102</v>
      </c>
      <c r="BY7" s="39" t="s">
        <v>102</v>
      </c>
      <c r="BZ7" s="39">
        <v>82.65</v>
      </c>
      <c r="CA7" s="39">
        <v>98.96</v>
      </c>
      <c r="CB7" s="39" t="s">
        <v>102</v>
      </c>
      <c r="CC7" s="39" t="s">
        <v>102</v>
      </c>
      <c r="CD7" s="39" t="s">
        <v>102</v>
      </c>
      <c r="CE7" s="39" t="s">
        <v>102</v>
      </c>
      <c r="CF7" s="39">
        <v>119.77</v>
      </c>
      <c r="CG7" s="39" t="s">
        <v>102</v>
      </c>
      <c r="CH7" s="39" t="s">
        <v>102</v>
      </c>
      <c r="CI7" s="39" t="s">
        <v>102</v>
      </c>
      <c r="CJ7" s="39" t="s">
        <v>102</v>
      </c>
      <c r="CK7" s="39">
        <v>186.3</v>
      </c>
      <c r="CL7" s="39">
        <v>134.52000000000001</v>
      </c>
      <c r="CM7" s="39" t="s">
        <v>102</v>
      </c>
      <c r="CN7" s="39" t="s">
        <v>102</v>
      </c>
      <c r="CO7" s="39" t="s">
        <v>102</v>
      </c>
      <c r="CP7" s="39" t="s">
        <v>102</v>
      </c>
      <c r="CQ7" s="39" t="s">
        <v>102</v>
      </c>
      <c r="CR7" s="39" t="s">
        <v>102</v>
      </c>
      <c r="CS7" s="39" t="s">
        <v>102</v>
      </c>
      <c r="CT7" s="39" t="s">
        <v>102</v>
      </c>
      <c r="CU7" s="39" t="s">
        <v>102</v>
      </c>
      <c r="CV7" s="39">
        <v>50.53</v>
      </c>
      <c r="CW7" s="39">
        <v>59.57</v>
      </c>
      <c r="CX7" s="39" t="s">
        <v>102</v>
      </c>
      <c r="CY7" s="39" t="s">
        <v>102</v>
      </c>
      <c r="CZ7" s="39" t="s">
        <v>102</v>
      </c>
      <c r="DA7" s="39" t="s">
        <v>102</v>
      </c>
      <c r="DB7" s="39">
        <v>93.92</v>
      </c>
      <c r="DC7" s="39" t="s">
        <v>102</v>
      </c>
      <c r="DD7" s="39" t="s">
        <v>102</v>
      </c>
      <c r="DE7" s="39" t="s">
        <v>102</v>
      </c>
      <c r="DF7" s="39" t="s">
        <v>102</v>
      </c>
      <c r="DG7" s="39">
        <v>82.08</v>
      </c>
      <c r="DH7" s="39">
        <v>95.57</v>
      </c>
      <c r="DI7" s="39" t="s">
        <v>102</v>
      </c>
      <c r="DJ7" s="39" t="s">
        <v>102</v>
      </c>
      <c r="DK7" s="39" t="s">
        <v>102</v>
      </c>
      <c r="DL7" s="39" t="s">
        <v>102</v>
      </c>
      <c r="DM7" s="39">
        <v>3.12</v>
      </c>
      <c r="DN7" s="39" t="s">
        <v>102</v>
      </c>
      <c r="DO7" s="39" t="s">
        <v>102</v>
      </c>
      <c r="DP7" s="39" t="s">
        <v>102</v>
      </c>
      <c r="DQ7" s="39" t="s">
        <v>102</v>
      </c>
      <c r="DR7" s="39">
        <v>12.7</v>
      </c>
      <c r="DS7" s="39">
        <v>36.520000000000003</v>
      </c>
      <c r="DT7" s="39" t="s">
        <v>102</v>
      </c>
      <c r="DU7" s="39" t="s">
        <v>102</v>
      </c>
      <c r="DV7" s="39" t="s">
        <v>102</v>
      </c>
      <c r="DW7" s="39" t="s">
        <v>102</v>
      </c>
      <c r="DX7" s="39">
        <v>0</v>
      </c>
      <c r="DY7" s="39" t="s">
        <v>102</v>
      </c>
      <c r="DZ7" s="39" t="s">
        <v>102</v>
      </c>
      <c r="EA7" s="39" t="s">
        <v>102</v>
      </c>
      <c r="EB7" s="39" t="s">
        <v>102</v>
      </c>
      <c r="EC7" s="39">
        <v>0</v>
      </c>
      <c r="ED7" s="39">
        <v>5.72</v>
      </c>
      <c r="EE7" s="39" t="s">
        <v>102</v>
      </c>
      <c r="EF7" s="39" t="s">
        <v>102</v>
      </c>
      <c r="EG7" s="39" t="s">
        <v>102</v>
      </c>
      <c r="EH7" s="39" t="s">
        <v>102</v>
      </c>
      <c r="EI7" s="39">
        <v>0</v>
      </c>
      <c r="EJ7" s="39" t="s">
        <v>102</v>
      </c>
      <c r="EK7" s="39" t="s">
        <v>102</v>
      </c>
      <c r="EL7" s="39" t="s">
        <v>102</v>
      </c>
      <c r="EM7" s="39" t="s">
        <v>102</v>
      </c>
      <c r="EN7" s="39">
        <v>1.65</v>
      </c>
      <c r="EO7" s="39">
        <v>0.3</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31</v>
      </c>
      <c r="B10" s="35">
        <f>DATEVALUE($B7+12-B11&amp;"/1/"&amp;B12)</f>
        <v>46753</v>
      </c>
      <c r="C10" s="35">
        <f>DATEVALUE($B7+12-C11&amp;"/1/"&amp;C12)</f>
        <v>47119</v>
      </c>
      <c r="D10" s="35">
        <f>DATEVALUE($B7+12-D11&amp;"/1/"&amp;D12)</f>
        <v>47484</v>
      </c>
      <c r="E10" s="36">
        <f>DATEVALUE($B7+12-E11&amp;"/1/"&amp;E12)</f>
        <v>47849</v>
      </c>
      <c r="F10" s="36">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2021-12-03T07:16:33Z</dcterms:created>
  <dcterms:modified xsi:type="dcterms:W3CDTF">2022-01-18T02:07:02Z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2022-01-18T01:40:11Z</vt:filetime>
  </property>
</Properties>
</file>