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au6j6skM/1tgZXkIBTTUeSnuovcqiG/GM+8Fbcz5zjLyeIYq5jEcY3yQt81vOSfvTutfouot6eieHuVr6kYC5w==" workbookSaltValue="TCWvbyYSYvmkewdkloChqg==" workbookSpinCount="100000" lockStructure="1"/>
  <bookViews>
    <workbookView xWindow="3585" yWindow="2175" windowWidth="1536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<sst xmlns="http://schemas.openxmlformats.org/spreadsheetml/2006/main" count="320" uniqueCount="115">
  <si>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</si>
  <si>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</si>
  <si>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</si>
  <si>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</si>
  <si>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</si>
  <si>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</si>
  <si>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</si>
  <si>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</si>
  <si>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</si>
  <si>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</si>
  <si>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</si>
  <si>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</si>
  <si>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</si>
  <si>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</si>
  <si>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</si>
  <si>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</si>
  <si>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</si>
  <si>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</si>
  <si>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</si>
  <si>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</si>
  <si>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</si>
  <si>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</si>
  <si>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</si>
  <si>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</si>
  <si>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</si>
  <si>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</si>
  <si>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</si>
  <si>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</si>
  <si>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</si>
  <si>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</si>
  <si>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</si>
  <si>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</si>
  <si>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</si>
  <si>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</si>
  <si>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</si>
  <si>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</si>
  <si>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</si>
  <si>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</si>
  <si>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</si>
  <si>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</si>
  <si>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</si>
  <si>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</si>
  <si>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</si>
  <si>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</si>
  <si>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</si>
  <si>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</si>
  <si>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</si>
  <si>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</si>
  <si>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</si>
  <si>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</si>
  <si>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</si>
  <si>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</si>
  <si>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</si>
  <si>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</si>
  <si>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</si>
  <si>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</si>
  <si>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</si>
  <si>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</si>
  <si>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</si>
  <si>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</si>
  <si>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</si>
  <si>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</si>
  <si>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</si>
  <si>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</si>
  <si>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</si>
  <si>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</si>
  <si>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</si>
  <si>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</si>
  <si>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</si>
  <si>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</si>
  <si>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</si>
  <si>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</si>
  <si>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</si>
  <si>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</si>
  <si>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</si>
  <si>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</si>
  <si>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</si>
  <si>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</si>
  <si>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</si>
  <si>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</si>
  <si>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</si>
  <si>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</si>
  <si>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</si>
  <si>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</si>
  <si>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</si>
  <si>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</si>
  <si>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</si>
  <si>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</si>
  <si>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</si>
  <si>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</si>
  <si>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</si>
  <si>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</si>
  <si>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</si>
  <si>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</si>
  <si>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</si>
  <si>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</si>
  <si>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奈良県　葛城市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</si>
  <si>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</si>
  <si>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</si>
  <si>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</si>
  <si>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</si>
  <si>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</si>
  <si>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</si>
  <si>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</si>
  <si>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</si>
  <si>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</si>
  <si>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</si>
  <si>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</si>
  <si>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</si>
  <si>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</si>
  <si>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</si>
  <si>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</si>
  <si>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①有形固定資産減価償却率は、地方公営企業法適用にあたり、地方公営企業法適用前の減価償却累計額を控除した額を年度開始時点の資産として計上したため、減価償却累計額が小さく、平均値を下回った。</t>
  </si>
  <si>
    <t xml:space="preserve">　下水道事業に地方公営企業法を全部適用して初年度の決算となる。
　今後の人口増減は不確定な要素が多く、使用料収入の減少が懸念される中、下水道接続への理解を深め、その推進を強化する必要がある。
  下水道事業の持続と安定した経営のために、「下水道事業経営戦略」による中長期的な財政マネジメント、また、「広域化・共同化」による経営基盤の強化、「ストックマネジメント」による効率的な施設管理等、有効な施策を実行していく必要がある。
</t>
  </si>
  <si>
    <t xml:space="preserve">  令和2年度から下水道事業に地方公営企業法を全部適用した。
①経常収支比率は100％を超えてはいるものの、総収益に占める一般会計補助金の割合が多い状況であるため、更なる経営努力が必要である。
③流動比率は平均値より低い。保有する現金が少ないため計画的な現金確保が必要である。
④現在、歳出に占める地方債の元利償還金の割合が大きく厳しい事業運営であるが、管渠等の整備は概ね完了しているため、今後は減少していくと想定される。
⑤経費回収率は平均値より低い。徹底した経費削減に努め、適正な事業運営に努めなければならない。
⑥汚水処理原価は平均値よりも高い。維持管理費の縮減に努め、効率化を進める。
⑧水洗化率は平均値より高い。安定した収入を確保するためにも、一層の接続促進に努める必要がある。</t>
    <rPh sb="273" eb="274">
      <t>タカ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</si>
</sst>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23366528"/>
        <c:axId val="2233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ser>
        <c:dLbls>
          <c:showLegendKey val="0"/>
          <c:showVal val="0"/>
          <c:showCatName val="0"/>
          <c:showSerName val="0"/>
          <c:showPercent val="0"/>
          <c:showBubbleSize val="0"/>
        </c:dLbls>
        <c:marker val="1"/>
        <c:smooth val="0"/>
        <c:axId val="223366528"/>
        <c:axId val="223372416"/>
      </c:lineChart>
      <c:dateAx>
        <c:axId val="223366528"/>
        <c:scaling>
          <c:orientation val="minMax"/>
        </c:scaling>
        <c:delete val="1"/>
        <c:axPos val="b"/>
        <c:numFmt formatCode="&quot;H&quot;yy" sourceLinked="1"/>
        <c:majorTickMark val="none"/>
        <c:minorTickMark val="none"/>
        <c:tickLblPos val="none"/>
        <c:crossAx val="223372416"/>
        <c:crosses val="autoZero"/>
        <c:auto val="1"/>
        <c:lblOffset val="100"/>
        <c:baseTimeUnit val="years"/>
      </c:dateAx>
      <c:valAx>
        <c:axId val="2233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33665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3775744"/>
        <c:axId val="22378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ser>
        <c:dLbls>
          <c:showLegendKey val="0"/>
          <c:showVal val="0"/>
          <c:showCatName val="0"/>
          <c:showSerName val="0"/>
          <c:showPercent val="0"/>
          <c:showBubbleSize val="0"/>
        </c:dLbls>
        <c:marker val="1"/>
        <c:smooth val="0"/>
        <c:axId val="223775744"/>
        <c:axId val="223781632"/>
      </c:lineChart>
      <c:dateAx>
        <c:axId val="223775744"/>
        <c:scaling>
          <c:orientation val="minMax"/>
        </c:scaling>
        <c:delete val="1"/>
        <c:axPos val="b"/>
        <c:numFmt formatCode="&quot;H&quot;yy" sourceLinked="1"/>
        <c:majorTickMark val="none"/>
        <c:minorTickMark val="none"/>
        <c:tickLblPos val="none"/>
        <c:crossAx val="223781632"/>
        <c:crosses val="autoZero"/>
        <c:auto val="1"/>
        <c:lblOffset val="100"/>
        <c:baseTimeUnit val="years"/>
      </c:dateAx>
      <c:valAx>
        <c:axId val="2237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37757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88.6</c:v>
                </c:pt>
              </c:numCache>
            </c:numRef>
          </c:val>
        </c:ser>
        <c:dLbls>
          <c:showLegendKey val="0"/>
          <c:showVal val="0"/>
          <c:showCatName val="0"/>
          <c:showSerName val="0"/>
          <c:showPercent val="0"/>
          <c:showBubbleSize val="0"/>
        </c:dLbls>
        <c:gapWidth val="150"/>
        <c:axId val="224096256"/>
        <c:axId val="22409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ser>
        <c:dLbls>
          <c:showLegendKey val="0"/>
          <c:showVal val="0"/>
          <c:showCatName val="0"/>
          <c:showSerName val="0"/>
          <c:showPercent val="0"/>
          <c:showBubbleSize val="0"/>
        </c:dLbls>
        <c:marker val="1"/>
        <c:smooth val="0"/>
        <c:axId val="224096256"/>
        <c:axId val="224097792"/>
      </c:lineChart>
      <c:dateAx>
        <c:axId val="224096256"/>
        <c:scaling>
          <c:orientation val="minMax"/>
        </c:scaling>
        <c:delete val="1"/>
        <c:axPos val="b"/>
        <c:numFmt formatCode="&quot;H&quot;yy" sourceLinked="1"/>
        <c:majorTickMark val="none"/>
        <c:minorTickMark val="none"/>
        <c:tickLblPos val="none"/>
        <c:crossAx val="224097792"/>
        <c:crosses val="autoZero"/>
        <c:auto val="1"/>
        <c:lblOffset val="100"/>
        <c:baseTimeUnit val="years"/>
      </c:dateAx>
      <c:valAx>
        <c:axId val="2240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40962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106.41</c:v>
                </c:pt>
              </c:numCache>
            </c:numRef>
          </c:val>
        </c:ser>
        <c:dLbls>
          <c:showLegendKey val="0"/>
          <c:showVal val="0"/>
          <c:showCatName val="0"/>
          <c:showSerName val="0"/>
          <c:showPercent val="0"/>
          <c:showBubbleSize val="0"/>
        </c:dLbls>
        <c:gapWidth val="150"/>
        <c:axId val="223228288"/>
        <c:axId val="22322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ser>
        <c:dLbls>
          <c:showLegendKey val="0"/>
          <c:showVal val="0"/>
          <c:showCatName val="0"/>
          <c:showSerName val="0"/>
          <c:showPercent val="0"/>
          <c:showBubbleSize val="0"/>
        </c:dLbls>
        <c:marker val="1"/>
        <c:smooth val="0"/>
        <c:axId val="223228288"/>
        <c:axId val="223229824"/>
      </c:lineChart>
      <c:dateAx>
        <c:axId val="223228288"/>
        <c:scaling>
          <c:orientation val="minMax"/>
        </c:scaling>
        <c:delete val="1"/>
        <c:axPos val="b"/>
        <c:numFmt formatCode="&quot;H&quot;yy" sourceLinked="1"/>
        <c:majorTickMark val="none"/>
        <c:minorTickMark val="none"/>
        <c:tickLblPos val="none"/>
        <c:crossAx val="223229824"/>
        <c:crosses val="autoZero"/>
        <c:auto val="1"/>
        <c:lblOffset val="100"/>
        <c:baseTimeUnit val="years"/>
      </c:dateAx>
      <c:valAx>
        <c:axId val="2232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32282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3.22</c:v>
                </c:pt>
              </c:numCache>
            </c:numRef>
          </c:val>
        </c:ser>
        <c:dLbls>
          <c:showLegendKey val="0"/>
          <c:showVal val="0"/>
          <c:showCatName val="0"/>
          <c:showSerName val="0"/>
          <c:showPercent val="0"/>
          <c:showBubbleSize val="0"/>
        </c:dLbls>
        <c:gapWidth val="150"/>
        <c:axId val="223270016"/>
        <c:axId val="22327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ser>
        <c:dLbls>
          <c:showLegendKey val="0"/>
          <c:showVal val="0"/>
          <c:showCatName val="0"/>
          <c:showSerName val="0"/>
          <c:showPercent val="0"/>
          <c:showBubbleSize val="0"/>
        </c:dLbls>
        <c:marker val="1"/>
        <c:smooth val="0"/>
        <c:axId val="223270016"/>
        <c:axId val="223271552"/>
      </c:lineChart>
      <c:dateAx>
        <c:axId val="223270016"/>
        <c:scaling>
          <c:orientation val="minMax"/>
        </c:scaling>
        <c:delete val="1"/>
        <c:axPos val="b"/>
        <c:numFmt formatCode="&quot;H&quot;yy" sourceLinked="1"/>
        <c:majorTickMark val="none"/>
        <c:minorTickMark val="none"/>
        <c:tickLblPos val="none"/>
        <c:crossAx val="223271552"/>
        <c:crosses val="autoZero"/>
        <c:auto val="1"/>
        <c:lblOffset val="100"/>
        <c:baseTimeUnit val="years"/>
      </c:dateAx>
      <c:valAx>
        <c:axId val="2232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32700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23446912"/>
        <c:axId val="22344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ser>
        <c:dLbls>
          <c:showLegendKey val="0"/>
          <c:showVal val="0"/>
          <c:showCatName val="0"/>
          <c:showSerName val="0"/>
          <c:showPercent val="0"/>
          <c:showBubbleSize val="0"/>
        </c:dLbls>
        <c:marker val="1"/>
        <c:smooth val="0"/>
        <c:axId val="223446912"/>
        <c:axId val="223448448"/>
      </c:lineChart>
      <c:dateAx>
        <c:axId val="223446912"/>
        <c:scaling>
          <c:orientation val="minMax"/>
        </c:scaling>
        <c:delete val="1"/>
        <c:axPos val="b"/>
        <c:numFmt formatCode="&quot;H&quot;yy" sourceLinked="1"/>
        <c:majorTickMark val="none"/>
        <c:minorTickMark val="none"/>
        <c:tickLblPos val="none"/>
        <c:crossAx val="223448448"/>
        <c:crosses val="autoZero"/>
        <c:auto val="1"/>
        <c:lblOffset val="100"/>
        <c:baseTimeUnit val="years"/>
      </c:dateAx>
      <c:valAx>
        <c:axId val="2234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3446912"/>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23478528"/>
        <c:axId val="22348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ser>
        <c:dLbls>
          <c:showLegendKey val="0"/>
          <c:showVal val="0"/>
          <c:showCatName val="0"/>
          <c:showSerName val="0"/>
          <c:showPercent val="0"/>
          <c:showBubbleSize val="0"/>
        </c:dLbls>
        <c:marker val="1"/>
        <c:smooth val="0"/>
        <c:axId val="223478528"/>
        <c:axId val="223480064"/>
      </c:lineChart>
      <c:dateAx>
        <c:axId val="223478528"/>
        <c:scaling>
          <c:orientation val="minMax"/>
        </c:scaling>
        <c:delete val="1"/>
        <c:axPos val="b"/>
        <c:numFmt formatCode="&quot;H&quot;yy" sourceLinked="1"/>
        <c:majorTickMark val="none"/>
        <c:minorTickMark val="none"/>
        <c:tickLblPos val="none"/>
        <c:crossAx val="223480064"/>
        <c:crosses val="autoZero"/>
        <c:auto val="1"/>
        <c:lblOffset val="100"/>
        <c:baseTimeUnit val="years"/>
      </c:dateAx>
      <c:valAx>
        <c:axId val="2234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347852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8.6199999999999992</c:v>
                </c:pt>
              </c:numCache>
            </c:numRef>
          </c:val>
        </c:ser>
        <c:dLbls>
          <c:showLegendKey val="0"/>
          <c:showVal val="0"/>
          <c:showCatName val="0"/>
          <c:showSerName val="0"/>
          <c:showPercent val="0"/>
          <c:showBubbleSize val="0"/>
        </c:dLbls>
        <c:gapWidth val="150"/>
        <c:axId val="223537024"/>
        <c:axId val="22353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ser>
        <c:dLbls>
          <c:showLegendKey val="0"/>
          <c:showVal val="0"/>
          <c:showCatName val="0"/>
          <c:showSerName val="0"/>
          <c:showPercent val="0"/>
          <c:showBubbleSize val="0"/>
        </c:dLbls>
        <c:marker val="1"/>
        <c:smooth val="0"/>
        <c:axId val="223537024"/>
        <c:axId val="223538560"/>
      </c:lineChart>
      <c:dateAx>
        <c:axId val="223537024"/>
        <c:scaling>
          <c:orientation val="minMax"/>
        </c:scaling>
        <c:delete val="1"/>
        <c:axPos val="b"/>
        <c:numFmt formatCode="&quot;H&quot;yy" sourceLinked="1"/>
        <c:majorTickMark val="none"/>
        <c:minorTickMark val="none"/>
        <c:tickLblPos val="none"/>
        <c:crossAx val="223538560"/>
        <c:crosses val="autoZero"/>
        <c:auto val="1"/>
        <c:lblOffset val="100"/>
        <c:baseTimeUnit val="years"/>
      </c:dateAx>
      <c:valAx>
        <c:axId val="22353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35370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1128.69</c:v>
                </c:pt>
              </c:numCache>
            </c:numRef>
          </c:val>
        </c:ser>
        <c:dLbls>
          <c:showLegendKey val="0"/>
          <c:showVal val="0"/>
          <c:showCatName val="0"/>
          <c:showSerName val="0"/>
          <c:showPercent val="0"/>
          <c:showBubbleSize val="0"/>
        </c:dLbls>
        <c:gapWidth val="150"/>
        <c:axId val="223578752"/>
        <c:axId val="22358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ser>
        <c:dLbls>
          <c:showLegendKey val="0"/>
          <c:showVal val="0"/>
          <c:showCatName val="0"/>
          <c:showSerName val="0"/>
          <c:showPercent val="0"/>
          <c:showBubbleSize val="0"/>
        </c:dLbls>
        <c:marker val="1"/>
        <c:smooth val="0"/>
        <c:axId val="223578752"/>
        <c:axId val="223588736"/>
      </c:lineChart>
      <c:dateAx>
        <c:axId val="223578752"/>
        <c:scaling>
          <c:orientation val="minMax"/>
        </c:scaling>
        <c:delete val="1"/>
        <c:axPos val="b"/>
        <c:numFmt formatCode="&quot;H&quot;yy" sourceLinked="1"/>
        <c:majorTickMark val="none"/>
        <c:minorTickMark val="none"/>
        <c:tickLblPos val="none"/>
        <c:crossAx val="223588736"/>
        <c:crosses val="autoZero"/>
        <c:auto val="1"/>
        <c:lblOffset val="100"/>
        <c:baseTimeUnit val="years"/>
      </c:dateAx>
      <c:valAx>
        <c:axId val="2235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35787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62.41</c:v>
                </c:pt>
              </c:numCache>
            </c:numRef>
          </c:val>
        </c:ser>
        <c:dLbls>
          <c:showLegendKey val="0"/>
          <c:showVal val="0"/>
          <c:showCatName val="0"/>
          <c:showSerName val="0"/>
          <c:showPercent val="0"/>
          <c:showBubbleSize val="0"/>
        </c:dLbls>
        <c:gapWidth val="150"/>
        <c:axId val="223702400"/>
        <c:axId val="22370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ser>
        <c:dLbls>
          <c:showLegendKey val="0"/>
          <c:showVal val="0"/>
          <c:showCatName val="0"/>
          <c:showSerName val="0"/>
          <c:showPercent val="0"/>
          <c:showBubbleSize val="0"/>
        </c:dLbls>
        <c:marker val="1"/>
        <c:smooth val="0"/>
        <c:axId val="223702400"/>
        <c:axId val="223708288"/>
      </c:lineChart>
      <c:dateAx>
        <c:axId val="223702400"/>
        <c:scaling>
          <c:orientation val="minMax"/>
        </c:scaling>
        <c:delete val="1"/>
        <c:axPos val="b"/>
        <c:numFmt formatCode="&quot;H&quot;yy" sourceLinked="1"/>
        <c:majorTickMark val="none"/>
        <c:minorTickMark val="none"/>
        <c:tickLblPos val="none"/>
        <c:crossAx val="223708288"/>
        <c:crosses val="autoZero"/>
        <c:auto val="1"/>
        <c:lblOffset val="100"/>
        <c:baseTimeUnit val="years"/>
      </c:dateAx>
      <c:valAx>
        <c:axId val="2237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37024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250.86</c:v>
                </c:pt>
              </c:numCache>
            </c:numRef>
          </c:val>
        </c:ser>
        <c:dLbls>
          <c:showLegendKey val="0"/>
          <c:showVal val="0"/>
          <c:showCatName val="0"/>
          <c:showSerName val="0"/>
          <c:showPercent val="0"/>
          <c:showBubbleSize val="0"/>
        </c:dLbls>
        <c:gapWidth val="150"/>
        <c:axId val="223729920"/>
        <c:axId val="2237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ser>
        <c:dLbls>
          <c:showLegendKey val="0"/>
          <c:showVal val="0"/>
          <c:showCatName val="0"/>
          <c:showSerName val="0"/>
          <c:showPercent val="0"/>
          <c:showBubbleSize val="0"/>
        </c:dLbls>
        <c:marker val="1"/>
        <c:smooth val="0"/>
        <c:axId val="223729920"/>
        <c:axId val="223748096"/>
      </c:lineChart>
      <c:dateAx>
        <c:axId val="223729920"/>
        <c:scaling>
          <c:orientation val="minMax"/>
        </c:scaling>
        <c:delete val="1"/>
        <c:axPos val="b"/>
        <c:numFmt formatCode="&quot;H&quot;yy" sourceLinked="1"/>
        <c:majorTickMark val="none"/>
        <c:minorTickMark val="none"/>
        <c:tickLblPos val="none"/>
        <c:crossAx val="223748096"/>
        <c:crosses val="autoZero"/>
        <c:auto val="1"/>
        <c:lblOffset val="100"/>
        <c:baseTimeUnit val="years"/>
      </c:dateAx>
      <c:valAx>
        <c:axId val="2237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37299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【61.55】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【45.34】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【1,260.21】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【84.75】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【42.90】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【215.41】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【75.29】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【23.60】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workbookViewId="0">
      <selection activeCell="BL47" sqref="BL47:BZ6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奈良県　葛城市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3</v>
      </c>
      <c r="C7" s="44"/>
      <c r="D7" s="44"/>
      <c r="E7" s="44"/>
      <c r="F7" s="44"/>
      <c r="G7" s="44"/>
      <c r="H7" s="44"/>
      <c r="I7" s="44" t="s">
        <v>12</v>
      </c>
      <c r="J7" s="44"/>
      <c r="K7" s="44"/>
      <c r="L7" s="44"/>
      <c r="M7" s="44"/>
      <c r="N7" s="44"/>
      <c r="O7" s="44"/>
      <c r="P7" s="44" t="s">
        <v>4</v>
      </c>
      <c r="Q7" s="44"/>
      <c r="R7" s="44"/>
      <c r="S7" s="44"/>
      <c r="T7" s="44"/>
      <c r="U7" s="44"/>
      <c r="V7" s="44"/>
      <c r="W7" s="44" t="s">
        <v>15</v>
      </c>
      <c r="X7" s="44"/>
      <c r="Y7" s="44"/>
      <c r="Z7" s="44"/>
      <c r="AA7" s="44"/>
      <c r="AB7" s="44"/>
      <c r="AC7" s="44"/>
      <c r="AD7" s="44" t="s">
        <v>7</v>
      </c>
      <c r="AE7" s="44"/>
      <c r="AF7" s="44"/>
      <c r="AG7" s="44"/>
      <c r="AH7" s="44"/>
      <c r="AI7" s="44"/>
      <c r="AJ7" s="44"/>
      <c r="AK7" s="3"/>
      <c r="AL7" s="44" t="s">
        <v>17</v>
      </c>
      <c r="AM7" s="44"/>
      <c r="AN7" s="44"/>
      <c r="AO7" s="44"/>
      <c r="AP7" s="44"/>
      <c r="AQ7" s="44"/>
      <c r="AR7" s="44"/>
      <c r="AS7" s="44"/>
      <c r="AT7" s="44" t="s">
        <v>8</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特定環境保全公共下水道</v>
      </c>
      <c r="Q8" s="45"/>
      <c r="R8" s="45"/>
      <c r="S8" s="45"/>
      <c r="T8" s="45"/>
      <c r="U8" s="45"/>
      <c r="V8" s="45"/>
      <c r="W8" s="45" t="str">
        <f>データ!L6</f>
        <v>D2</v>
      </c>
      <c r="X8" s="45"/>
      <c r="Y8" s="45"/>
      <c r="Z8" s="45"/>
      <c r="AA8" s="45"/>
      <c r="AB8" s="45"/>
      <c r="AC8" s="45"/>
      <c r="AD8" s="46" t="str">
        <f>データ!$M$6</f>
        <v>非設置</v>
      </c>
      <c r="AE8" s="46"/>
      <c r="AF8" s="46"/>
      <c r="AG8" s="46"/>
      <c r="AH8" s="46"/>
      <c r="AI8" s="46"/>
      <c r="AJ8" s="46"/>
      <c r="AK8" s="3"/>
      <c r="AL8" s="47">
        <f>データ!S6</f>
        <v>37562</v>
      </c>
      <c r="AM8" s="47"/>
      <c r="AN8" s="47"/>
      <c r="AO8" s="47"/>
      <c r="AP8" s="47"/>
      <c r="AQ8" s="47"/>
      <c r="AR8" s="47"/>
      <c r="AS8" s="47"/>
      <c r="AT8" s="48">
        <f>データ!T6</f>
        <v>33.72</v>
      </c>
      <c r="AU8" s="48"/>
      <c r="AV8" s="48"/>
      <c r="AW8" s="48"/>
      <c r="AX8" s="48"/>
      <c r="AY8" s="48"/>
      <c r="AZ8" s="48"/>
      <c r="BA8" s="48"/>
      <c r="BB8" s="48">
        <f>データ!U6</f>
        <v>1113.94</v>
      </c>
      <c r="BC8" s="48"/>
      <c r="BD8" s="48"/>
      <c r="BE8" s="48"/>
      <c r="BF8" s="48"/>
      <c r="BG8" s="48"/>
      <c r="BH8" s="48"/>
      <c r="BI8" s="48"/>
      <c r="BJ8" s="3"/>
      <c r="BK8" s="3"/>
      <c r="BL8" s="49" t="s">
        <v>14</v>
      </c>
      <c r="BM8" s="50"/>
      <c r="BN8" s="17" t="s">
        <v>21</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24</v>
      </c>
      <c r="J9" s="44"/>
      <c r="K9" s="44"/>
      <c r="L9" s="44"/>
      <c r="M9" s="44"/>
      <c r="N9" s="44"/>
      <c r="O9" s="44"/>
      <c r="P9" s="44" t="s">
        <v>25</v>
      </c>
      <c r="Q9" s="44"/>
      <c r="R9" s="44"/>
      <c r="S9" s="44"/>
      <c r="T9" s="44"/>
      <c r="U9" s="44"/>
      <c r="V9" s="44"/>
      <c r="W9" s="44" t="s">
        <v>28</v>
      </c>
      <c r="X9" s="44"/>
      <c r="Y9" s="44"/>
      <c r="Z9" s="44"/>
      <c r="AA9" s="44"/>
      <c r="AB9" s="44"/>
      <c r="AC9" s="44"/>
      <c r="AD9" s="44" t="s">
        <v>23</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32</v>
      </c>
      <c r="BC9" s="44"/>
      <c r="BD9" s="44"/>
      <c r="BE9" s="44"/>
      <c r="BF9" s="44"/>
      <c r="BG9" s="44"/>
      <c r="BH9" s="44"/>
      <c r="BI9" s="44"/>
      <c r="BJ9" s="3"/>
      <c r="BK9" s="3"/>
      <c r="BL9" s="51" t="s">
        <v>35</v>
      </c>
      <c r="BM9" s="52"/>
      <c r="BN9" s="18" t="s">
        <v>36</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53.19</v>
      </c>
      <c r="J10" s="48"/>
      <c r="K10" s="48"/>
      <c r="L10" s="48"/>
      <c r="M10" s="48"/>
      <c r="N10" s="48"/>
      <c r="O10" s="48"/>
      <c r="P10" s="48">
        <f>データ!P6</f>
        <v>25.59</v>
      </c>
      <c r="Q10" s="48"/>
      <c r="R10" s="48"/>
      <c r="S10" s="48"/>
      <c r="T10" s="48"/>
      <c r="U10" s="48"/>
      <c r="V10" s="48"/>
      <c r="W10" s="48">
        <f>データ!Q6</f>
        <v>87</v>
      </c>
      <c r="X10" s="48"/>
      <c r="Y10" s="48"/>
      <c r="Z10" s="48"/>
      <c r="AA10" s="48"/>
      <c r="AB10" s="48"/>
      <c r="AC10" s="48"/>
      <c r="AD10" s="47">
        <f>データ!R6</f>
        <v>1760</v>
      </c>
      <c r="AE10" s="47"/>
      <c r="AF10" s="47"/>
      <c r="AG10" s="47"/>
      <c r="AH10" s="47"/>
      <c r="AI10" s="47"/>
      <c r="AJ10" s="47"/>
      <c r="AK10" s="2"/>
      <c r="AL10" s="47">
        <f>データ!V6</f>
        <v>9630</v>
      </c>
      <c r="AM10" s="47"/>
      <c r="AN10" s="47"/>
      <c r="AO10" s="47"/>
      <c r="AP10" s="47"/>
      <c r="AQ10" s="47"/>
      <c r="AR10" s="47"/>
      <c r="AS10" s="47"/>
      <c r="AT10" s="48">
        <f>データ!W6</f>
        <v>5.09</v>
      </c>
      <c r="AU10" s="48"/>
      <c r="AV10" s="48"/>
      <c r="AW10" s="48"/>
      <c r="AX10" s="48"/>
      <c r="AY10" s="48"/>
      <c r="AZ10" s="48"/>
      <c r="BA10" s="48"/>
      <c r="BB10" s="48">
        <f>データ!X6</f>
        <v>1891.94</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112</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10</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42</v>
      </c>
    </row>
    <row r="84" spans="1:78" hidden="1" x14ac:dyDescent="0.15">
      <c r="B84" s="6" t="s">
        <v>43</v>
      </c>
      <c r="C84" s="6"/>
      <c r="D84" s="6"/>
      <c r="E84" s="6" t="s">
        <v>44</v>
      </c>
      <c r="F84" s="6" t="s">
        <v>46</v>
      </c>
      <c r="G84" s="6" t="s">
        <v>47</v>
      </c>
      <c r="H84" s="6" t="s">
        <v>0</v>
      </c>
      <c r="I84" s="6" t="s">
        <v>11</v>
      </c>
      <c r="J84" s="6" t="s">
        <v>48</v>
      </c>
      <c r="K84" s="6" t="s">
        <v>49</v>
      </c>
      <c r="L84" s="6" t="s">
        <v>33</v>
      </c>
      <c r="M84" s="6" t="s">
        <v>37</v>
      </c>
      <c r="N84" s="6" t="s">
        <v>50</v>
      </c>
      <c r="O84" s="6" t="s">
        <v>52</v>
      </c>
    </row>
    <row r="85" spans="1:78" hidden="1" x14ac:dyDescent="0.15">
      <c r="B85" s="6"/>
      <c r="C85" s="6"/>
      <c r="D85" s="6"/>
      <c r="E85" s="6" t="str">
        <f>データ!AI6</f>
        <v>【104.83】</v>
      </c>
      <c r="F85" s="6" t="str">
        <f>データ!AT6</f>
        <v>【61.55】</v>
      </c>
      <c r="G85" s="6" t="str">
        <f>データ!BE6</f>
        <v>【45.34】</v>
      </c>
      <c r="H85" s="6" t="str">
        <f>データ!BP6</f>
        <v>【1,260.21】</v>
      </c>
      <c r="I85" s="6" t="str">
        <f>データ!CA6</f>
        <v>【75.29】</v>
      </c>
      <c r="J85" s="6" t="str">
        <f>データ!CL6</f>
        <v>【215.41】</v>
      </c>
      <c r="K85" s="6" t="str">
        <f>データ!CW6</f>
        <v>【42.90】</v>
      </c>
      <c r="L85" s="6" t="str">
        <f>データ!DH6</f>
        <v>【84.75】</v>
      </c>
      <c r="M85" s="6" t="str">
        <f>データ!DS6</f>
        <v>【23.60】</v>
      </c>
      <c r="N85" s="6" t="str">
        <f>データ!ED6</f>
        <v>【0.01】</v>
      </c>
      <c r="O85" s="6" t="str">
        <f>データ!EO6</f>
        <v>【0.30】</v>
      </c>
    </row>
  </sheetData>
  <sheetProtection algorithmName="SHA-512" hashValue="6uMB6Dg3883bs+w5J+CATErxPQVwId6XmccVHxV2NvykPV2ZiLWnCtLxwtfObcxsJ0hnmUoY6hDPrtC/+GAe/w==" saltValue="zvk3LWdigPjXtrNFaMD09A=="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55</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20</v>
      </c>
      <c r="B3" s="30" t="s">
        <v>34</v>
      </c>
      <c r="C3" s="30" t="s">
        <v>57</v>
      </c>
      <c r="D3" s="30" t="s">
        <v>58</v>
      </c>
      <c r="E3" s="30" t="s">
        <v>6</v>
      </c>
      <c r="F3" s="30" t="s">
        <v>5</v>
      </c>
      <c r="G3" s="30" t="s">
        <v>26</v>
      </c>
      <c r="H3" s="78" t="s">
        <v>59</v>
      </c>
      <c r="I3" s="79"/>
      <c r="J3" s="79"/>
      <c r="K3" s="79"/>
      <c r="L3" s="79"/>
      <c r="M3" s="79"/>
      <c r="N3" s="79"/>
      <c r="O3" s="79"/>
      <c r="P3" s="79"/>
      <c r="Q3" s="79"/>
      <c r="R3" s="79"/>
      <c r="S3" s="79"/>
      <c r="T3" s="79"/>
      <c r="U3" s="79"/>
      <c r="V3" s="79"/>
      <c r="W3" s="79"/>
      <c r="X3" s="80"/>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60</v>
      </c>
      <c r="B4" s="31"/>
      <c r="C4" s="31"/>
      <c r="D4" s="31"/>
      <c r="E4" s="31"/>
      <c r="F4" s="31"/>
      <c r="G4" s="31"/>
      <c r="H4" s="81"/>
      <c r="I4" s="82"/>
      <c r="J4" s="82"/>
      <c r="K4" s="82"/>
      <c r="L4" s="82"/>
      <c r="M4" s="82"/>
      <c r="N4" s="82"/>
      <c r="O4" s="82"/>
      <c r="P4" s="82"/>
      <c r="Q4" s="82"/>
      <c r="R4" s="82"/>
      <c r="S4" s="82"/>
      <c r="T4" s="82"/>
      <c r="U4" s="82"/>
      <c r="V4" s="82"/>
      <c r="W4" s="82"/>
      <c r="X4" s="83"/>
      <c r="Y4" s="77" t="s">
        <v>51</v>
      </c>
      <c r="Z4" s="77"/>
      <c r="AA4" s="77"/>
      <c r="AB4" s="77"/>
      <c r="AC4" s="77"/>
      <c r="AD4" s="77"/>
      <c r="AE4" s="77"/>
      <c r="AF4" s="77"/>
      <c r="AG4" s="77"/>
      <c r="AH4" s="77"/>
      <c r="AI4" s="77"/>
      <c r="AJ4" s="77" t="s">
        <v>45</v>
      </c>
      <c r="AK4" s="77"/>
      <c r="AL4" s="77"/>
      <c r="AM4" s="77"/>
      <c r="AN4" s="77"/>
      <c r="AO4" s="77"/>
      <c r="AP4" s="77"/>
      <c r="AQ4" s="77"/>
      <c r="AR4" s="77"/>
      <c r="AS4" s="77"/>
      <c r="AT4" s="77"/>
      <c r="AU4" s="77" t="s">
        <v>29</v>
      </c>
      <c r="AV4" s="77"/>
      <c r="AW4" s="77"/>
      <c r="AX4" s="77"/>
      <c r="AY4" s="77"/>
      <c r="AZ4" s="77"/>
      <c r="BA4" s="77"/>
      <c r="BB4" s="77"/>
      <c r="BC4" s="77"/>
      <c r="BD4" s="77"/>
      <c r="BE4" s="77"/>
      <c r="BF4" s="77" t="s">
        <v>61</v>
      </c>
      <c r="BG4" s="77"/>
      <c r="BH4" s="77"/>
      <c r="BI4" s="77"/>
      <c r="BJ4" s="77"/>
      <c r="BK4" s="77"/>
      <c r="BL4" s="77"/>
      <c r="BM4" s="77"/>
      <c r="BN4" s="77"/>
      <c r="BO4" s="77"/>
      <c r="BP4" s="77"/>
      <c r="BQ4" s="77" t="s">
        <v>16</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x14ac:dyDescent="0.15">
      <c r="A5" s="28" t="s">
        <v>69</v>
      </c>
      <c r="B5" s="32"/>
      <c r="C5" s="32"/>
      <c r="D5" s="32"/>
      <c r="E5" s="32"/>
      <c r="F5" s="32"/>
      <c r="G5" s="32"/>
      <c r="H5" s="37" t="s">
        <v>56</v>
      </c>
      <c r="I5" s="37" t="s">
        <v>70</v>
      </c>
      <c r="J5" s="37" t="s">
        <v>71</v>
      </c>
      <c r="K5" s="37" t="s">
        <v>72</v>
      </c>
      <c r="L5" s="37" t="s">
        <v>73</v>
      </c>
      <c r="M5" s="37" t="s">
        <v>7</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43</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8" s="27" customFormat="1" x14ac:dyDescent="0.15">
      <c r="A6" s="28" t="s">
        <v>95</v>
      </c>
      <c r="B6" s="33">
        <f t="shared" ref="B6:X6" si="1">B7</f>
        <v>2020</v>
      </c>
      <c r="C6" s="33">
        <f t="shared" si="1"/>
        <v>292117</v>
      </c>
      <c r="D6" s="33">
        <f t="shared" si="1"/>
        <v>46</v>
      </c>
      <c r="E6" s="33">
        <f t="shared" si="1"/>
        <v>17</v>
      </c>
      <c r="F6" s="33">
        <f t="shared" si="1"/>
        <v>4</v>
      </c>
      <c r="G6" s="33">
        <f t="shared" si="1"/>
        <v>0</v>
      </c>
      <c r="H6" s="33" t="str">
        <f t="shared" si="1"/>
        <v>奈良県　葛城市</v>
      </c>
      <c r="I6" s="33" t="str">
        <f t="shared" si="1"/>
        <v>法適用</v>
      </c>
      <c r="J6" s="33" t="str">
        <f t="shared" si="1"/>
        <v>下水道事業</v>
      </c>
      <c r="K6" s="33" t="str">
        <f t="shared" si="1"/>
        <v>特定環境保全公共下水道</v>
      </c>
      <c r="L6" s="33" t="str">
        <f t="shared" si="1"/>
        <v>D2</v>
      </c>
      <c r="M6" s="33" t="str">
        <f t="shared" si="1"/>
        <v>非設置</v>
      </c>
      <c r="N6" s="38" t="str">
        <f t="shared" si="1"/>
        <v>-</v>
      </c>
      <c r="O6" s="38">
        <f t="shared" si="1"/>
        <v>53.19</v>
      </c>
      <c r="P6" s="38">
        <f t="shared" si="1"/>
        <v>25.59</v>
      </c>
      <c r="Q6" s="38">
        <f t="shared" si="1"/>
        <v>87</v>
      </c>
      <c r="R6" s="38">
        <f t="shared" si="1"/>
        <v>1760</v>
      </c>
      <c r="S6" s="38">
        <f t="shared" si="1"/>
        <v>37562</v>
      </c>
      <c r="T6" s="38">
        <f t="shared" si="1"/>
        <v>33.72</v>
      </c>
      <c r="U6" s="38">
        <f t="shared" si="1"/>
        <v>1113.94</v>
      </c>
      <c r="V6" s="38">
        <f t="shared" si="1"/>
        <v>9630</v>
      </c>
      <c r="W6" s="38">
        <f t="shared" si="1"/>
        <v>5.09</v>
      </c>
      <c r="X6" s="38">
        <f t="shared" si="1"/>
        <v>1891.94</v>
      </c>
      <c r="Y6" s="42" t="str">
        <f t="shared" ref="Y6:AH6" si="2">IF(Y7="",NA(),Y7)</f>
        <v>-</v>
      </c>
      <c r="Z6" s="42" t="str">
        <f t="shared" si="2"/>
        <v>-</v>
      </c>
      <c r="AA6" s="42" t="str">
        <f t="shared" si="2"/>
        <v>-</v>
      </c>
      <c r="AB6" s="42" t="str">
        <f t="shared" si="2"/>
        <v>-</v>
      </c>
      <c r="AC6" s="42">
        <f t="shared" si="2"/>
        <v>106.41</v>
      </c>
      <c r="AD6" s="42" t="str">
        <f t="shared" si="2"/>
        <v>-</v>
      </c>
      <c r="AE6" s="42" t="str">
        <f t="shared" si="2"/>
        <v>-</v>
      </c>
      <c r="AF6" s="42" t="str">
        <f t="shared" si="2"/>
        <v>-</v>
      </c>
      <c r="AG6" s="42" t="str">
        <f t="shared" si="2"/>
        <v>-</v>
      </c>
      <c r="AH6" s="42">
        <f t="shared" si="2"/>
        <v>105.78</v>
      </c>
      <c r="AI6" s="38" t="str">
        <f>IF(AI7="","",IF(AI7="-","【-】","【"&amp;SUBSTITUTE(TEXT(AI7,"#,##0.00"),"-","△")&amp;"】"))</f>
        <v>【104.83】</v>
      </c>
      <c r="AJ6" s="42" t="str">
        <f t="shared" ref="AJ6:AS6" si="3">IF(AJ7="",NA(),AJ7)</f>
        <v>-</v>
      </c>
      <c r="AK6" s="42" t="str">
        <f t="shared" si="3"/>
        <v>-</v>
      </c>
      <c r="AL6" s="42" t="str">
        <f t="shared" si="3"/>
        <v>-</v>
      </c>
      <c r="AM6" s="42" t="str">
        <f t="shared" si="3"/>
        <v>-</v>
      </c>
      <c r="AN6" s="38">
        <f t="shared" si="3"/>
        <v>0</v>
      </c>
      <c r="AO6" s="42" t="str">
        <f t="shared" si="3"/>
        <v>-</v>
      </c>
      <c r="AP6" s="42" t="str">
        <f t="shared" si="3"/>
        <v>-</v>
      </c>
      <c r="AQ6" s="42" t="str">
        <f t="shared" si="3"/>
        <v>-</v>
      </c>
      <c r="AR6" s="42" t="str">
        <f t="shared" si="3"/>
        <v>-</v>
      </c>
      <c r="AS6" s="42">
        <f t="shared" si="3"/>
        <v>63.96</v>
      </c>
      <c r="AT6" s="38" t="str">
        <f>IF(AT7="","",IF(AT7="-","【-】","【"&amp;SUBSTITUTE(TEXT(AT7,"#,##0.00"),"-","△")&amp;"】"))</f>
        <v>【61.55】</v>
      </c>
      <c r="AU6" s="42" t="str">
        <f t="shared" ref="AU6:BD6" si="4">IF(AU7="",NA(),AU7)</f>
        <v>-</v>
      </c>
      <c r="AV6" s="42" t="str">
        <f t="shared" si="4"/>
        <v>-</v>
      </c>
      <c r="AW6" s="42" t="str">
        <f t="shared" si="4"/>
        <v>-</v>
      </c>
      <c r="AX6" s="42" t="str">
        <f t="shared" si="4"/>
        <v>-</v>
      </c>
      <c r="AY6" s="42">
        <f t="shared" si="4"/>
        <v>8.6199999999999992</v>
      </c>
      <c r="AZ6" s="42" t="str">
        <f t="shared" si="4"/>
        <v>-</v>
      </c>
      <c r="BA6" s="42" t="str">
        <f t="shared" si="4"/>
        <v>-</v>
      </c>
      <c r="BB6" s="42" t="str">
        <f t="shared" si="4"/>
        <v>-</v>
      </c>
      <c r="BC6" s="42" t="str">
        <f t="shared" si="4"/>
        <v>-</v>
      </c>
      <c r="BD6" s="42">
        <f t="shared" si="4"/>
        <v>44.24</v>
      </c>
      <c r="BE6" s="38" t="str">
        <f>IF(BE7="","",IF(BE7="-","【-】","【"&amp;SUBSTITUTE(TEXT(BE7,"#,##0.00"),"-","△")&amp;"】"))</f>
        <v>【45.34】</v>
      </c>
      <c r="BF6" s="42" t="str">
        <f t="shared" ref="BF6:BO6" si="5">IF(BF7="",NA(),BF7)</f>
        <v>-</v>
      </c>
      <c r="BG6" s="42" t="str">
        <f t="shared" si="5"/>
        <v>-</v>
      </c>
      <c r="BH6" s="42" t="str">
        <f t="shared" si="5"/>
        <v>-</v>
      </c>
      <c r="BI6" s="42" t="str">
        <f t="shared" si="5"/>
        <v>-</v>
      </c>
      <c r="BJ6" s="42">
        <f t="shared" si="5"/>
        <v>1128.69</v>
      </c>
      <c r="BK6" s="42" t="str">
        <f t="shared" si="5"/>
        <v>-</v>
      </c>
      <c r="BL6" s="42" t="str">
        <f t="shared" si="5"/>
        <v>-</v>
      </c>
      <c r="BM6" s="42" t="str">
        <f t="shared" si="5"/>
        <v>-</v>
      </c>
      <c r="BN6" s="42" t="str">
        <f t="shared" si="5"/>
        <v>-</v>
      </c>
      <c r="BO6" s="42">
        <f t="shared" si="5"/>
        <v>1258.43</v>
      </c>
      <c r="BP6" s="38" t="str">
        <f>IF(BP7="","",IF(BP7="-","【-】","【"&amp;SUBSTITUTE(TEXT(BP7,"#,##0.00"),"-","△")&amp;"】"))</f>
        <v>【1,260.21】</v>
      </c>
      <c r="BQ6" s="42" t="str">
        <f t="shared" ref="BQ6:BZ6" si="6">IF(BQ7="",NA(),BQ7)</f>
        <v>-</v>
      </c>
      <c r="BR6" s="42" t="str">
        <f t="shared" si="6"/>
        <v>-</v>
      </c>
      <c r="BS6" s="42" t="str">
        <f t="shared" si="6"/>
        <v>-</v>
      </c>
      <c r="BT6" s="42" t="str">
        <f t="shared" si="6"/>
        <v>-</v>
      </c>
      <c r="BU6" s="42">
        <f t="shared" si="6"/>
        <v>62.41</v>
      </c>
      <c r="BV6" s="42" t="str">
        <f t="shared" si="6"/>
        <v>-</v>
      </c>
      <c r="BW6" s="42" t="str">
        <f t="shared" si="6"/>
        <v>-</v>
      </c>
      <c r="BX6" s="42" t="str">
        <f t="shared" si="6"/>
        <v>-</v>
      </c>
      <c r="BY6" s="42" t="str">
        <f t="shared" si="6"/>
        <v>-</v>
      </c>
      <c r="BZ6" s="42">
        <f t="shared" si="6"/>
        <v>73.36</v>
      </c>
      <c r="CA6" s="38" t="str">
        <f>IF(CA7="","",IF(CA7="-","【-】","【"&amp;SUBSTITUTE(TEXT(CA7,"#,##0.00"),"-","△")&amp;"】"))</f>
        <v>【75.29】</v>
      </c>
      <c r="CB6" s="42" t="str">
        <f t="shared" ref="CB6:CK6" si="7">IF(CB7="",NA(),CB7)</f>
        <v>-</v>
      </c>
      <c r="CC6" s="42" t="str">
        <f t="shared" si="7"/>
        <v>-</v>
      </c>
      <c r="CD6" s="42" t="str">
        <f t="shared" si="7"/>
        <v>-</v>
      </c>
      <c r="CE6" s="42" t="str">
        <f t="shared" si="7"/>
        <v>-</v>
      </c>
      <c r="CF6" s="42">
        <f t="shared" si="7"/>
        <v>250.86</v>
      </c>
      <c r="CG6" s="42" t="str">
        <f t="shared" si="7"/>
        <v>-</v>
      </c>
      <c r="CH6" s="42" t="str">
        <f t="shared" si="7"/>
        <v>-</v>
      </c>
      <c r="CI6" s="42" t="str">
        <f t="shared" si="7"/>
        <v>-</v>
      </c>
      <c r="CJ6" s="42" t="str">
        <f t="shared" si="7"/>
        <v>-</v>
      </c>
      <c r="CK6" s="42">
        <f t="shared" si="7"/>
        <v>224.88</v>
      </c>
      <c r="CL6" s="38" t="str">
        <f>IF(CL7="","",IF(CL7="-","【-】","【"&amp;SUBSTITUTE(TEXT(CL7,"#,##0.00"),"-","△")&amp;"】"))</f>
        <v>【215.41】</v>
      </c>
      <c r="CM6" s="42" t="str">
        <f t="shared" ref="CM6:CV6" si="8">IF(CM7="",NA(),CM7)</f>
        <v>-</v>
      </c>
      <c r="CN6" s="42" t="str">
        <f t="shared" si="8"/>
        <v>-</v>
      </c>
      <c r="CO6" s="42" t="str">
        <f t="shared" si="8"/>
        <v>-</v>
      </c>
      <c r="CP6" s="42" t="str">
        <f t="shared" si="8"/>
        <v>-</v>
      </c>
      <c r="CQ6" s="42" t="str">
        <f t="shared" si="8"/>
        <v>-</v>
      </c>
      <c r="CR6" s="42" t="str">
        <f t="shared" si="8"/>
        <v>-</v>
      </c>
      <c r="CS6" s="42" t="str">
        <f t="shared" si="8"/>
        <v>-</v>
      </c>
      <c r="CT6" s="42" t="str">
        <f t="shared" si="8"/>
        <v>-</v>
      </c>
      <c r="CU6" s="42" t="str">
        <f t="shared" si="8"/>
        <v>-</v>
      </c>
      <c r="CV6" s="42">
        <f t="shared" si="8"/>
        <v>42.4</v>
      </c>
      <c r="CW6" s="38" t="str">
        <f>IF(CW7="","",IF(CW7="-","【-】","【"&amp;SUBSTITUTE(TEXT(CW7,"#,##0.00"),"-","△")&amp;"】"))</f>
        <v>【42.90】</v>
      </c>
      <c r="CX6" s="42" t="str">
        <f t="shared" ref="CX6:DG6" si="9">IF(CX7="",NA(),CX7)</f>
        <v>-</v>
      </c>
      <c r="CY6" s="42" t="str">
        <f t="shared" si="9"/>
        <v>-</v>
      </c>
      <c r="CZ6" s="42" t="str">
        <f t="shared" si="9"/>
        <v>-</v>
      </c>
      <c r="DA6" s="42" t="str">
        <f t="shared" si="9"/>
        <v>-</v>
      </c>
      <c r="DB6" s="42">
        <f t="shared" si="9"/>
        <v>88.6</v>
      </c>
      <c r="DC6" s="42" t="str">
        <f t="shared" si="9"/>
        <v>-</v>
      </c>
      <c r="DD6" s="42" t="str">
        <f t="shared" si="9"/>
        <v>-</v>
      </c>
      <c r="DE6" s="42" t="str">
        <f t="shared" si="9"/>
        <v>-</v>
      </c>
      <c r="DF6" s="42" t="str">
        <f t="shared" si="9"/>
        <v>-</v>
      </c>
      <c r="DG6" s="42">
        <f t="shared" si="9"/>
        <v>84.19</v>
      </c>
      <c r="DH6" s="38" t="str">
        <f>IF(DH7="","",IF(DH7="-","【-】","【"&amp;SUBSTITUTE(TEXT(DH7,"#,##0.00"),"-","△")&amp;"】"))</f>
        <v>【84.75】</v>
      </c>
      <c r="DI6" s="42" t="str">
        <f t="shared" ref="DI6:DR6" si="10">IF(DI7="",NA(),DI7)</f>
        <v>-</v>
      </c>
      <c r="DJ6" s="42" t="str">
        <f t="shared" si="10"/>
        <v>-</v>
      </c>
      <c r="DK6" s="42" t="str">
        <f t="shared" si="10"/>
        <v>-</v>
      </c>
      <c r="DL6" s="42" t="str">
        <f t="shared" si="10"/>
        <v>-</v>
      </c>
      <c r="DM6" s="42">
        <f t="shared" si="10"/>
        <v>3.22</v>
      </c>
      <c r="DN6" s="42" t="str">
        <f t="shared" si="10"/>
        <v>-</v>
      </c>
      <c r="DO6" s="42" t="str">
        <f t="shared" si="10"/>
        <v>-</v>
      </c>
      <c r="DP6" s="42" t="str">
        <f t="shared" si="10"/>
        <v>-</v>
      </c>
      <c r="DQ6" s="42" t="str">
        <f t="shared" si="10"/>
        <v>-</v>
      </c>
      <c r="DR6" s="42">
        <f t="shared" si="10"/>
        <v>21.36</v>
      </c>
      <c r="DS6" s="38" t="str">
        <f>IF(DS7="","",IF(DS7="-","【-】","【"&amp;SUBSTITUTE(TEXT(DS7,"#,##0.00"),"-","△")&amp;"】"))</f>
        <v>【23.60】</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42">
        <f t="shared" si="11"/>
        <v>0.01</v>
      </c>
      <c r="ED6" s="38" t="str">
        <f>IF(ED7="","",IF(ED7="-","【-】","【"&amp;SUBSTITUTE(TEXT(ED7,"#,##0.00"),"-","△")&amp;"】"))</f>
        <v>【0.01】</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0.39</v>
      </c>
      <c r="EO6" s="38" t="str">
        <f>IF(EO7="","",IF(EO7="-","【-】","【"&amp;SUBSTITUTE(TEXT(EO7,"#,##0.00"),"-","△")&amp;"】"))</f>
        <v>【0.30】</v>
      </c>
    </row>
    <row r="7" spans="1:148" s="27" customFormat="1" x14ac:dyDescent="0.15">
      <c r="A7" s="28"/>
      <c r="B7" s="34">
        <v>2020</v>
      </c>
      <c r="C7" s="34">
        <v>292117</v>
      </c>
      <c r="D7" s="34">
        <v>46</v>
      </c>
      <c r="E7" s="34">
        <v>17</v>
      </c>
      <c r="F7" s="34">
        <v>4</v>
      </c>
      <c r="G7" s="34">
        <v>0</v>
      </c>
      <c r="H7" s="34" t="s">
        <v>96</v>
      </c>
      <c r="I7" s="34" t="s">
        <v>97</v>
      </c>
      <c r="J7" s="34" t="s">
        <v>98</v>
      </c>
      <c r="K7" s="34" t="s">
        <v>13</v>
      </c>
      <c r="L7" s="34" t="s">
        <v>99</v>
      </c>
      <c r="M7" s="34" t="s">
        <v>100</v>
      </c>
      <c r="N7" s="39" t="s">
        <v>101</v>
      </c>
      <c r="O7" s="39">
        <v>53.19</v>
      </c>
      <c r="P7" s="39">
        <v>25.59</v>
      </c>
      <c r="Q7" s="39">
        <v>87</v>
      </c>
      <c r="R7" s="39">
        <v>1760</v>
      </c>
      <c r="S7" s="39">
        <v>37562</v>
      </c>
      <c r="T7" s="39">
        <v>33.72</v>
      </c>
      <c r="U7" s="39">
        <v>1113.94</v>
      </c>
      <c r="V7" s="39">
        <v>9630</v>
      </c>
      <c r="W7" s="39">
        <v>5.09</v>
      </c>
      <c r="X7" s="39">
        <v>1891.94</v>
      </c>
      <c r="Y7" s="39" t="s">
        <v>101</v>
      </c>
      <c r="Z7" s="39" t="s">
        <v>101</v>
      </c>
      <c r="AA7" s="39" t="s">
        <v>101</v>
      </c>
      <c r="AB7" s="39" t="s">
        <v>101</v>
      </c>
      <c r="AC7" s="39">
        <v>106.41</v>
      </c>
      <c r="AD7" s="39" t="s">
        <v>101</v>
      </c>
      <c r="AE7" s="39" t="s">
        <v>101</v>
      </c>
      <c r="AF7" s="39" t="s">
        <v>101</v>
      </c>
      <c r="AG7" s="39" t="s">
        <v>101</v>
      </c>
      <c r="AH7" s="39">
        <v>105.78</v>
      </c>
      <c r="AI7" s="39">
        <v>104.83</v>
      </c>
      <c r="AJ7" s="39" t="s">
        <v>101</v>
      </c>
      <c r="AK7" s="39" t="s">
        <v>101</v>
      </c>
      <c r="AL7" s="39" t="s">
        <v>101</v>
      </c>
      <c r="AM7" s="39" t="s">
        <v>101</v>
      </c>
      <c r="AN7" s="39">
        <v>0</v>
      </c>
      <c r="AO7" s="39" t="s">
        <v>101</v>
      </c>
      <c r="AP7" s="39" t="s">
        <v>101</v>
      </c>
      <c r="AQ7" s="39" t="s">
        <v>101</v>
      </c>
      <c r="AR7" s="39" t="s">
        <v>101</v>
      </c>
      <c r="AS7" s="39">
        <v>63.96</v>
      </c>
      <c r="AT7" s="39">
        <v>61.55</v>
      </c>
      <c r="AU7" s="39" t="s">
        <v>101</v>
      </c>
      <c r="AV7" s="39" t="s">
        <v>101</v>
      </c>
      <c r="AW7" s="39" t="s">
        <v>101</v>
      </c>
      <c r="AX7" s="39" t="s">
        <v>101</v>
      </c>
      <c r="AY7" s="39">
        <v>8.6199999999999992</v>
      </c>
      <c r="AZ7" s="39" t="s">
        <v>101</v>
      </c>
      <c r="BA7" s="39" t="s">
        <v>101</v>
      </c>
      <c r="BB7" s="39" t="s">
        <v>101</v>
      </c>
      <c r="BC7" s="39" t="s">
        <v>101</v>
      </c>
      <c r="BD7" s="39">
        <v>44.24</v>
      </c>
      <c r="BE7" s="39">
        <v>45.34</v>
      </c>
      <c r="BF7" s="39" t="s">
        <v>101</v>
      </c>
      <c r="BG7" s="39" t="s">
        <v>101</v>
      </c>
      <c r="BH7" s="39" t="s">
        <v>101</v>
      </c>
      <c r="BI7" s="39" t="s">
        <v>101</v>
      </c>
      <c r="BJ7" s="39">
        <v>1128.69</v>
      </c>
      <c r="BK7" s="39" t="s">
        <v>101</v>
      </c>
      <c r="BL7" s="39" t="s">
        <v>101</v>
      </c>
      <c r="BM7" s="39" t="s">
        <v>101</v>
      </c>
      <c r="BN7" s="39" t="s">
        <v>101</v>
      </c>
      <c r="BO7" s="39">
        <v>1258.43</v>
      </c>
      <c r="BP7" s="39">
        <v>1260.21</v>
      </c>
      <c r="BQ7" s="39" t="s">
        <v>101</v>
      </c>
      <c r="BR7" s="39" t="s">
        <v>101</v>
      </c>
      <c r="BS7" s="39" t="s">
        <v>101</v>
      </c>
      <c r="BT7" s="39" t="s">
        <v>101</v>
      </c>
      <c r="BU7" s="39">
        <v>62.41</v>
      </c>
      <c r="BV7" s="39" t="s">
        <v>101</v>
      </c>
      <c r="BW7" s="39" t="s">
        <v>101</v>
      </c>
      <c r="BX7" s="39" t="s">
        <v>101</v>
      </c>
      <c r="BY7" s="39" t="s">
        <v>101</v>
      </c>
      <c r="BZ7" s="39">
        <v>73.36</v>
      </c>
      <c r="CA7" s="39">
        <v>75.290000000000006</v>
      </c>
      <c r="CB7" s="39" t="s">
        <v>101</v>
      </c>
      <c r="CC7" s="39" t="s">
        <v>101</v>
      </c>
      <c r="CD7" s="39" t="s">
        <v>101</v>
      </c>
      <c r="CE7" s="39" t="s">
        <v>101</v>
      </c>
      <c r="CF7" s="39">
        <v>250.86</v>
      </c>
      <c r="CG7" s="39" t="s">
        <v>101</v>
      </c>
      <c r="CH7" s="39" t="s">
        <v>101</v>
      </c>
      <c r="CI7" s="39" t="s">
        <v>101</v>
      </c>
      <c r="CJ7" s="39" t="s">
        <v>101</v>
      </c>
      <c r="CK7" s="39">
        <v>224.88</v>
      </c>
      <c r="CL7" s="39">
        <v>215.41</v>
      </c>
      <c r="CM7" s="39" t="s">
        <v>101</v>
      </c>
      <c r="CN7" s="39" t="s">
        <v>101</v>
      </c>
      <c r="CO7" s="39" t="s">
        <v>101</v>
      </c>
      <c r="CP7" s="39" t="s">
        <v>101</v>
      </c>
      <c r="CQ7" s="39" t="s">
        <v>101</v>
      </c>
      <c r="CR7" s="39" t="s">
        <v>101</v>
      </c>
      <c r="CS7" s="39" t="s">
        <v>101</v>
      </c>
      <c r="CT7" s="39" t="s">
        <v>101</v>
      </c>
      <c r="CU7" s="39" t="s">
        <v>101</v>
      </c>
      <c r="CV7" s="39">
        <v>42.4</v>
      </c>
      <c r="CW7" s="39">
        <v>42.9</v>
      </c>
      <c r="CX7" s="39" t="s">
        <v>101</v>
      </c>
      <c r="CY7" s="39" t="s">
        <v>101</v>
      </c>
      <c r="CZ7" s="39" t="s">
        <v>101</v>
      </c>
      <c r="DA7" s="39" t="s">
        <v>101</v>
      </c>
      <c r="DB7" s="39">
        <v>88.6</v>
      </c>
      <c r="DC7" s="39" t="s">
        <v>101</v>
      </c>
      <c r="DD7" s="39" t="s">
        <v>101</v>
      </c>
      <c r="DE7" s="39" t="s">
        <v>101</v>
      </c>
      <c r="DF7" s="39" t="s">
        <v>101</v>
      </c>
      <c r="DG7" s="39">
        <v>84.19</v>
      </c>
      <c r="DH7" s="39">
        <v>84.75</v>
      </c>
      <c r="DI7" s="39" t="s">
        <v>101</v>
      </c>
      <c r="DJ7" s="39" t="s">
        <v>101</v>
      </c>
      <c r="DK7" s="39" t="s">
        <v>101</v>
      </c>
      <c r="DL7" s="39" t="s">
        <v>101</v>
      </c>
      <c r="DM7" s="39">
        <v>3.22</v>
      </c>
      <c r="DN7" s="39" t="s">
        <v>101</v>
      </c>
      <c r="DO7" s="39" t="s">
        <v>101</v>
      </c>
      <c r="DP7" s="39" t="s">
        <v>101</v>
      </c>
      <c r="DQ7" s="39" t="s">
        <v>101</v>
      </c>
      <c r="DR7" s="39">
        <v>21.36</v>
      </c>
      <c r="DS7" s="39">
        <v>23.6</v>
      </c>
      <c r="DT7" s="39" t="s">
        <v>101</v>
      </c>
      <c r="DU7" s="39" t="s">
        <v>101</v>
      </c>
      <c r="DV7" s="39" t="s">
        <v>101</v>
      </c>
      <c r="DW7" s="39" t="s">
        <v>101</v>
      </c>
      <c r="DX7" s="39">
        <v>0</v>
      </c>
      <c r="DY7" s="39" t="s">
        <v>101</v>
      </c>
      <c r="DZ7" s="39" t="s">
        <v>101</v>
      </c>
      <c r="EA7" s="39" t="s">
        <v>101</v>
      </c>
      <c r="EB7" s="39" t="s">
        <v>101</v>
      </c>
      <c r="EC7" s="39">
        <v>0.01</v>
      </c>
      <c r="ED7" s="39">
        <v>0.01</v>
      </c>
      <c r="EE7" s="39" t="s">
        <v>101</v>
      </c>
      <c r="EF7" s="39" t="s">
        <v>101</v>
      </c>
      <c r="EG7" s="39" t="s">
        <v>101</v>
      </c>
      <c r="EH7" s="39" t="s">
        <v>101</v>
      </c>
      <c r="EI7" s="39">
        <v>0</v>
      </c>
      <c r="EJ7" s="39" t="s">
        <v>101</v>
      </c>
      <c r="EK7" s="39" t="s">
        <v>101</v>
      </c>
      <c r="EL7" s="39" t="s">
        <v>101</v>
      </c>
      <c r="EM7" s="39" t="s">
        <v>101</v>
      </c>
      <c r="EN7" s="39">
        <v>0.39</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34</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2021-12-03T07:26:31Z</dcterms:created>
  <dcterms:modified xsi:type="dcterms:W3CDTF">2022-01-18T02:07:23Z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2022-01-18T01:40:09Z</vt:filetime>
  </property>
</Properties>
</file>