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④財政第２係\05_地方公営企業\03決算統計\01公営企業決算統計H15～\R1(H31)\20_経営比較分析表\03公営企業に係る経営比較分析表（令和元年度決算）の分析等について\03市町村回答\11葛城市〇■\"/>
    </mc:Choice>
  </mc:AlternateContent>
  <workbookProtection workbookAlgorithmName="SHA-512" workbookHashValue="WI3TIiiS2s7h9DNnhWQ5Bi7emkqTad1JOeoI6a1f0ybCQS8aO7pqI5CwgCck+0lJupeTwxNvxmhQ6FtygY4+Fw==" workbookSaltValue="fqBhsgmtUnM3oE98d0Su6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<sst xmlns="http://schemas.openxmlformats.org/spreadsheetml/2006/main" count="240" uniqueCount="116">
  <si>
    <t>⑤経費回収率(％)</t>
  </si>
  <si>
    <t>類似団体区分</t>
    <rPh sb="4" eb="6">
      <t>クブン</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</si>
  <si>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</si>
  <si>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</si>
  <si>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</si>
  <si>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</si>
  <si>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</si>
  <si>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</si>
  <si>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</si>
  <si>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</si>
  <si>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</si>
  <si>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</si>
  <si>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</si>
  <si>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</si>
  <si>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</si>
  <si>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</si>
  <si>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</si>
  <si>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</si>
  <si>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</si>
  <si>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</si>
  <si>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</si>
  <si>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</si>
  <si>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</si>
  <si>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</si>
  <si>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</si>
  <si>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</si>
  <si>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</si>
  <si>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</si>
  <si>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</si>
  <si>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</si>
  <si>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</si>
  <si>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</si>
  <si>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</si>
  <si>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</si>
  <si>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</si>
  <si>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</si>
  <si>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</si>
  <si>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</si>
  <si>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</si>
  <si>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</si>
  <si>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</si>
  <si>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</si>
  <si>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</si>
  <si>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</si>
  <si>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</si>
  <si>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</si>
  <si>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</si>
  <si>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</si>
  <si>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</si>
  <si>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</si>
  <si>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</si>
  <si>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</si>
  <si>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</si>
  <si>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</si>
  <si>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</si>
  <si>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</si>
  <si>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</si>
  <si>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</si>
  <si>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</si>
  <si>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</si>
  <si>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</si>
  <si>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</si>
  <si>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</si>
  <si>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</si>
  <si>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</si>
  <si>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</si>
  <si>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</si>
  <si>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</si>
  <si>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</si>
  <si>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</si>
  <si>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</si>
  <si>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</si>
  <si>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</si>
  <si>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</si>
  <si>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</si>
  <si>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</si>
  <si>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</si>
  <si>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</si>
  <si>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</si>
  <si>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</si>
  <si>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</si>
  <si>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</si>
  <si>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</si>
  <si>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</si>
  <si>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</si>
  <si>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</si>
  <si>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</si>
  <si>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</si>
  <si>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</si>
  <si>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</si>
  <si>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</si>
  <si>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</si>
  <si>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</si>
  <si>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</si>
  <si>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</si>
  <si>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</si>
  <si>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</si>
  <si>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奈良県　葛城市</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</si>
  <si>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</si>
  <si>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</si>
  <si>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</si>
  <si>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</si>
  <si>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</si>
  <si>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</si>
  <si>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</si>
  <si>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</si>
  <si>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</si>
  <si>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</si>
  <si>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</si>
  <si>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</si>
  <si>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</si>
  <si>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</si>
  <si>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</si>
  <si>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葛󠄀城市公共下水道事業は、昭和57年度に事業に着手、平成4年度に供用を開始しており、事業着手から30年以上が経過していることから、今後、管渠等の老朽化が進むことが想定される。</t>
    <rPh sb="1" eb="6">
      <t>カツラギシ</t>
    </rPh>
    <rPh sb="6" eb="8">
      <t>コウキョウ</t>
    </rPh>
    <rPh sb="8" eb="11">
      <t>ゲスイドウ</t>
    </rPh>
    <rPh sb="11" eb="13">
      <t>ジギョウ</t>
    </rPh>
    <rPh sb="15" eb="17">
      <t>ショウワ</t>
    </rPh>
    <rPh sb="19" eb="21">
      <t>ネンド</t>
    </rPh>
    <rPh sb="22" eb="24">
      <t>ジギョウ</t>
    </rPh>
    <rPh sb="25" eb="27">
      <t>チャクシュ</t>
    </rPh>
    <rPh sb="28" eb="30">
      <t>ヘイセイ</t>
    </rPh>
    <rPh sb="31" eb="33">
      <t>ネンド</t>
    </rPh>
    <rPh sb="34" eb="36">
      <t>キョウヨウ</t>
    </rPh>
    <rPh sb="37" eb="39">
      <t>カイシ</t>
    </rPh>
    <rPh sb="44" eb="46">
      <t>ジギョウ</t>
    </rPh>
    <rPh sb="46" eb="48">
      <t>チャクシュ</t>
    </rPh>
    <rPh sb="52" eb="53">
      <t>ネン</t>
    </rPh>
    <rPh sb="53" eb="55">
      <t>イジョウ</t>
    </rPh>
    <rPh sb="56" eb="58">
      <t>ケイカ</t>
    </rPh>
    <rPh sb="67" eb="69">
      <t>コンゴ</t>
    </rPh>
    <rPh sb="70" eb="72">
      <t>カンキョ</t>
    </rPh>
    <rPh sb="72" eb="73">
      <t>トウ</t>
    </rPh>
    <rPh sb="74" eb="77">
      <t>ロウキュウカ</t>
    </rPh>
    <rPh sb="78" eb="79">
      <t>スス</t>
    </rPh>
    <rPh sb="83" eb="85">
      <t>ソウテイ</t>
    </rPh>
    <phoneticPr fontId="1"/>
  </si>
  <si>
    <t>　全国的に人口減少が続く中、葛󠄀城市の人口は横ばいで推移しており、水洗化率の増加に伴い、今後使用料収入は微増すると予想される。
　また、事業着手から30年以上が経過し、今後、管渠等の老朽化の進行が想定されることから、「ストックマネジメント計画」を策定し、計画に基づき、下水道施設を計画的かつ効率的な管理を行っていく。
　地方公営企業法適用後には、「経営戦略」の見直しを行うなど、より効率的な事業運営を検討する必要がある。
　また、水洗化率向上に向け、未接続者への啓発活動に努めていく。</t>
    <rPh sb="1" eb="4">
      <t>ゼンコクテキ</t>
    </rPh>
    <rPh sb="5" eb="7">
      <t>ジンコウ</t>
    </rPh>
    <rPh sb="7" eb="9">
      <t>ゲンショウ</t>
    </rPh>
    <rPh sb="10" eb="11">
      <t>ツヅ</t>
    </rPh>
    <rPh sb="12" eb="13">
      <t>ナカ</t>
    </rPh>
    <rPh sb="14" eb="19">
      <t>カツラギシ</t>
    </rPh>
    <rPh sb="20" eb="22">
      <t>ジンコウ</t>
    </rPh>
    <rPh sb="23" eb="24">
      <t>ヨコ</t>
    </rPh>
    <rPh sb="27" eb="29">
      <t>スイイ</t>
    </rPh>
    <rPh sb="34" eb="37">
      <t>スイセンカ</t>
    </rPh>
    <rPh sb="37" eb="38">
      <t>リツ</t>
    </rPh>
    <rPh sb="39" eb="41">
      <t>ゾウカ</t>
    </rPh>
    <rPh sb="42" eb="43">
      <t>トモナ</t>
    </rPh>
    <rPh sb="45" eb="47">
      <t>コンゴ</t>
    </rPh>
    <rPh sb="47" eb="50">
      <t>シヨウリョウ</t>
    </rPh>
    <rPh sb="50" eb="52">
      <t>シュウニュウ</t>
    </rPh>
    <rPh sb="53" eb="55">
      <t>ビゾウ</t>
    </rPh>
    <rPh sb="58" eb="60">
      <t>ヨソウ</t>
    </rPh>
    <rPh sb="69" eb="71">
      <t>ジギョウ</t>
    </rPh>
    <rPh sb="71" eb="73">
      <t>チャクシュ</t>
    </rPh>
    <rPh sb="77" eb="78">
      <t>ネン</t>
    </rPh>
    <rPh sb="78" eb="80">
      <t>イジョウ</t>
    </rPh>
    <rPh sb="81" eb="83">
      <t>ケイカ</t>
    </rPh>
    <rPh sb="85" eb="87">
      <t>コンゴ</t>
    </rPh>
    <rPh sb="88" eb="90">
      <t>カンキョ</t>
    </rPh>
    <rPh sb="90" eb="91">
      <t>トウ</t>
    </rPh>
    <rPh sb="92" eb="95">
      <t>ロウキュウカ</t>
    </rPh>
    <rPh sb="96" eb="98">
      <t>シンコウ</t>
    </rPh>
    <rPh sb="99" eb="101">
      <t>ソウテイ</t>
    </rPh>
    <rPh sb="120" eb="122">
      <t>ケイカク</t>
    </rPh>
    <rPh sb="124" eb="126">
      <t>サクテイ</t>
    </rPh>
    <rPh sb="128" eb="130">
      <t>ケイカク</t>
    </rPh>
    <rPh sb="131" eb="132">
      <t>モト</t>
    </rPh>
    <rPh sb="135" eb="138">
      <t>ゲスイドウ</t>
    </rPh>
    <rPh sb="138" eb="140">
      <t>シセツ</t>
    </rPh>
    <rPh sb="141" eb="144">
      <t>ケイカクテキ</t>
    </rPh>
    <rPh sb="146" eb="149">
      <t>コウリツテキ</t>
    </rPh>
    <rPh sb="150" eb="152">
      <t>カンリ</t>
    </rPh>
    <rPh sb="153" eb="154">
      <t>オコナ</t>
    </rPh>
    <rPh sb="161" eb="163">
      <t>チホウ</t>
    </rPh>
    <rPh sb="163" eb="165">
      <t>コウエイ</t>
    </rPh>
    <rPh sb="165" eb="167">
      <t>キギョウ</t>
    </rPh>
    <rPh sb="167" eb="168">
      <t>ホウ</t>
    </rPh>
    <rPh sb="168" eb="170">
      <t>テキヨウ</t>
    </rPh>
    <rPh sb="170" eb="171">
      <t>ゴ</t>
    </rPh>
    <rPh sb="175" eb="177">
      <t>ケイエイ</t>
    </rPh>
    <rPh sb="177" eb="179">
      <t>センリャク</t>
    </rPh>
    <rPh sb="181" eb="183">
      <t>ミナオ</t>
    </rPh>
    <rPh sb="185" eb="186">
      <t>オコナ</t>
    </rPh>
    <rPh sb="192" eb="195">
      <t>コウリツテキ</t>
    </rPh>
    <rPh sb="196" eb="198">
      <t>ジギョウ</t>
    </rPh>
    <rPh sb="198" eb="200">
      <t>ウンエイ</t>
    </rPh>
    <rPh sb="201" eb="203">
      <t>ケントウ</t>
    </rPh>
    <rPh sb="205" eb="207">
      <t>ヒツヨウ</t>
    </rPh>
    <rPh sb="216" eb="219">
      <t>スイセンカ</t>
    </rPh>
    <rPh sb="219" eb="220">
      <t>リツ</t>
    </rPh>
    <rPh sb="220" eb="222">
      <t>コウジョウ</t>
    </rPh>
    <rPh sb="223" eb="224">
      <t>ム</t>
    </rPh>
    <rPh sb="226" eb="229">
      <t>ミセツゾク</t>
    </rPh>
    <rPh sb="229" eb="230">
      <t>シャ</t>
    </rPh>
    <rPh sb="232" eb="234">
      <t>ケイハツ</t>
    </rPh>
    <rPh sb="234" eb="236">
      <t>カツドウ</t>
    </rPh>
    <rPh sb="237" eb="238">
      <t>ツト</t>
    </rPh>
    <phoneticPr fontId="1"/>
  </si>
  <si>
    <t>　①収益的収支比率は、平成27年度以降横ばいに推移しており、平成30年度に改善されたが、令和元年度には平成30年度と比較し、6.08%の減少となった。減少理由として、令和元年度は地方公営企業法の適用に伴う打ち切り決算であったため、総収益の数値が減少したことによるものとみられる。
　現在、歳出に占める地方債の元利償還金の割合が大きく厳しい事業運営となっているが、管渠等の整備は概ね完了しているため、今後、元利償還金は減少していくと想定される。
　⑤経費回収率について、類似団体平均より低い57%であり、前年度より20.14%減少しているが、経費回収率の減少は収益的収支比率と同様に地方公営企業法の適用に伴う打ち切り決算によるものとみられる。
　⑥汚水処理原価は、類似団体平均と比較するとかなり低い数値となっているが、前年度と同じ数値で推移している。
　⑧水洗化率は、類似団体平均を上回っており、0.71%増と、平成30年度同様微増となった。</t>
    <rPh sb="2" eb="4">
      <t>シュウエキ</t>
    </rPh>
    <rPh sb="4" eb="5">
      <t>テキ</t>
    </rPh>
    <rPh sb="5" eb="7">
      <t>シュウシ</t>
    </rPh>
    <rPh sb="7" eb="9">
      <t>ヒリツ</t>
    </rPh>
    <rPh sb="11" eb="13">
      <t>ヘイセイ</t>
    </rPh>
    <rPh sb="15" eb="17">
      <t>ネンド</t>
    </rPh>
    <rPh sb="17" eb="19">
      <t>イコウ</t>
    </rPh>
    <rPh sb="19" eb="20">
      <t>ヨコ</t>
    </rPh>
    <rPh sb="23" eb="25">
      <t>スイイ</t>
    </rPh>
    <rPh sb="30" eb="32">
      <t>ヘイセイ</t>
    </rPh>
    <rPh sb="34" eb="36">
      <t>ネンド</t>
    </rPh>
    <rPh sb="37" eb="39">
      <t>カイゼン</t>
    </rPh>
    <rPh sb="44" eb="46">
      <t>レイワ</t>
    </rPh>
    <rPh sb="46" eb="48">
      <t>ガンネン</t>
    </rPh>
    <rPh sb="48" eb="49">
      <t>ド</t>
    </rPh>
    <rPh sb="51" eb="53">
      <t>ヘイセイ</t>
    </rPh>
    <rPh sb="55" eb="57">
      <t>ネンド</t>
    </rPh>
    <rPh sb="58" eb="60">
      <t>ヒカク</t>
    </rPh>
    <rPh sb="68" eb="70">
      <t>ゲンショウ</t>
    </rPh>
    <rPh sb="75" eb="77">
      <t>ゲンショウ</t>
    </rPh>
    <rPh sb="77" eb="79">
      <t>リユウ</t>
    </rPh>
    <rPh sb="83" eb="85">
      <t>レイワ</t>
    </rPh>
    <rPh sb="85" eb="87">
      <t>ガンネン</t>
    </rPh>
    <rPh sb="87" eb="88">
      <t>ド</t>
    </rPh>
    <rPh sb="89" eb="91">
      <t>チホウ</t>
    </rPh>
    <rPh sb="91" eb="93">
      <t>コウエイ</t>
    </rPh>
    <rPh sb="93" eb="95">
      <t>キギョウ</t>
    </rPh>
    <rPh sb="95" eb="96">
      <t>ホウ</t>
    </rPh>
    <rPh sb="97" eb="99">
      <t>テキヨウ</t>
    </rPh>
    <rPh sb="100" eb="101">
      <t>トモナ</t>
    </rPh>
    <rPh sb="102" eb="103">
      <t>ウ</t>
    </rPh>
    <rPh sb="104" eb="105">
      <t>キ</t>
    </rPh>
    <rPh sb="106" eb="108">
      <t>ケッサン</t>
    </rPh>
    <rPh sb="115" eb="118">
      <t>ソウシュウエキ</t>
    </rPh>
    <rPh sb="119" eb="120">
      <t>スウ</t>
    </rPh>
    <rPh sb="120" eb="121">
      <t>アタイ</t>
    </rPh>
    <rPh sb="122" eb="124">
      <t>ゲンショウ</t>
    </rPh>
    <rPh sb="141" eb="143">
      <t>ゲンザイ</t>
    </rPh>
    <rPh sb="144" eb="146">
      <t>サイシュツ</t>
    </rPh>
    <rPh sb="147" eb="148">
      <t>シ</t>
    </rPh>
    <rPh sb="150" eb="153">
      <t>チホウサイ</t>
    </rPh>
    <rPh sb="154" eb="156">
      <t>ガンリ</t>
    </rPh>
    <rPh sb="156" eb="159">
      <t>ショウカンキン</t>
    </rPh>
    <rPh sb="160" eb="162">
      <t>ワリアイ</t>
    </rPh>
    <rPh sb="163" eb="164">
      <t>オオ</t>
    </rPh>
    <rPh sb="166" eb="167">
      <t>キビ</t>
    </rPh>
    <rPh sb="169" eb="171">
      <t>ジギョウ</t>
    </rPh>
    <rPh sb="171" eb="173">
      <t>ウンエイ</t>
    </rPh>
    <rPh sb="181" eb="183">
      <t>カンキョ</t>
    </rPh>
    <rPh sb="183" eb="184">
      <t>トウ</t>
    </rPh>
    <rPh sb="185" eb="187">
      <t>セイビ</t>
    </rPh>
    <rPh sb="188" eb="189">
      <t>オオム</t>
    </rPh>
    <rPh sb="190" eb="192">
      <t>カンリョウ</t>
    </rPh>
    <rPh sb="199" eb="201">
      <t>コンゴ</t>
    </rPh>
    <rPh sb="202" eb="204">
      <t>ガンリ</t>
    </rPh>
    <rPh sb="204" eb="207">
      <t>ショウカンキン</t>
    </rPh>
    <rPh sb="208" eb="210">
      <t>ゲンショウ</t>
    </rPh>
    <rPh sb="215" eb="217">
      <t>ソウテイ</t>
    </rPh>
    <rPh sb="224" eb="226">
      <t>ケイヒ</t>
    </rPh>
    <rPh sb="226" eb="228">
      <t>カイシュウ</t>
    </rPh>
    <rPh sb="228" eb="229">
      <t>リツ</t>
    </rPh>
    <rPh sb="234" eb="236">
      <t>ルイジ</t>
    </rPh>
    <rPh sb="236" eb="238">
      <t>ダンタイ</t>
    </rPh>
    <rPh sb="238" eb="240">
      <t>ヘイキン</t>
    </rPh>
    <rPh sb="242" eb="243">
      <t>ヒク</t>
    </rPh>
    <rPh sb="251" eb="254">
      <t>ゼンネンド</t>
    </rPh>
    <rPh sb="262" eb="264">
      <t>ゲンショウ</t>
    </rPh>
    <rPh sb="276" eb="278">
      <t>ゲンショウ</t>
    </rPh>
    <rPh sb="287" eb="289">
      <t>ドウヨウ</t>
    </rPh>
    <rPh sb="323" eb="325">
      <t>オスイ</t>
    </rPh>
    <rPh sb="325" eb="327">
      <t>ショリ</t>
    </rPh>
    <rPh sb="327" eb="329">
      <t>ゲンカ</t>
    </rPh>
    <rPh sb="331" eb="333">
      <t>ルイジ</t>
    </rPh>
    <rPh sb="333" eb="335">
      <t>ダンタイ</t>
    </rPh>
    <rPh sb="335" eb="337">
      <t>ヘイキン</t>
    </rPh>
    <rPh sb="338" eb="340">
      <t>ヒカク</t>
    </rPh>
    <rPh sb="346" eb="347">
      <t>ヒク</t>
    </rPh>
    <rPh sb="348" eb="350">
      <t>スウチ</t>
    </rPh>
    <rPh sb="358" eb="361">
      <t>ゼンネンド</t>
    </rPh>
    <rPh sb="362" eb="363">
      <t>オナ</t>
    </rPh>
    <rPh sb="364" eb="366">
      <t>スウチ</t>
    </rPh>
    <rPh sb="367" eb="369">
      <t>スイイ</t>
    </rPh>
    <rPh sb="377" eb="380">
      <t>スイセンカ</t>
    </rPh>
    <rPh sb="380" eb="381">
      <t>リツ</t>
    </rPh>
    <rPh sb="383" eb="385">
      <t>ルイジ</t>
    </rPh>
    <rPh sb="385" eb="387">
      <t>ダンタイ</t>
    </rPh>
    <rPh sb="387" eb="389">
      <t>ヘイキン</t>
    </rPh>
    <rPh sb="390" eb="392">
      <t>ウワマワ</t>
    </rPh>
    <rPh sb="402" eb="403">
      <t>ゾウ</t>
    </rPh>
    <rPh sb="405" eb="407">
      <t>ヘイセイ</t>
    </rPh>
    <rPh sb="409" eb="411">
      <t>ネンド</t>
    </rPh>
    <rPh sb="411" eb="413">
      <t>ドウヨウ</t>
    </rPh>
    <rPh sb="413" eb="415">
      <t>ビゾウ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</si>
</sst>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2059544"/>
        <c:axId val="48205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ser>
        <c:dLbls>
          <c:showLegendKey val="0"/>
          <c:showVal val="0"/>
          <c:showCatName val="0"/>
          <c:showSerName val="0"/>
          <c:showPercent val="0"/>
          <c:showBubbleSize val="0"/>
        </c:dLbls>
        <c:marker val="1"/>
        <c:smooth val="0"/>
        <c:axId val="482059544"/>
        <c:axId val="482059936"/>
      </c:lineChart>
      <c:dateAx>
        <c:axId val="482059544"/>
        <c:scaling>
          <c:orientation val="minMax"/>
        </c:scaling>
        <c:delete val="1"/>
        <c:axPos val="b"/>
        <c:numFmt formatCode="&quot;H&quot;yy" sourceLinked="1"/>
        <c:majorTickMark val="none"/>
        <c:minorTickMark val="none"/>
        <c:tickLblPos val="none"/>
        <c:crossAx val="482059936"/>
        <c:crosses val="autoZero"/>
        <c:auto val="1"/>
        <c:lblOffset val="100"/>
        <c:baseTimeUnit val="years"/>
      </c:dateAx>
      <c:valAx>
        <c:axId val="4820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8205954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4440496"/>
        <c:axId val="50443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ser>
        <c:dLbls>
          <c:showLegendKey val="0"/>
          <c:showVal val="0"/>
          <c:showCatName val="0"/>
          <c:showSerName val="0"/>
          <c:showPercent val="0"/>
          <c:showBubbleSize val="0"/>
        </c:dLbls>
        <c:marker val="1"/>
        <c:smooth val="0"/>
        <c:axId val="504440496"/>
        <c:axId val="504438536"/>
      </c:lineChart>
      <c:dateAx>
        <c:axId val="504440496"/>
        <c:scaling>
          <c:orientation val="minMax"/>
        </c:scaling>
        <c:delete val="1"/>
        <c:axPos val="b"/>
        <c:numFmt formatCode="&quot;H&quot;yy" sourceLinked="1"/>
        <c:majorTickMark val="none"/>
        <c:minorTickMark val="none"/>
        <c:tickLblPos val="none"/>
        <c:crossAx val="504438536"/>
        <c:crosses val="autoZero"/>
        <c:auto val="1"/>
        <c:lblOffset val="100"/>
        <c:baseTimeUnit val="years"/>
      </c:dateAx>
      <c:valAx>
        <c:axId val="50443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0444049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83.76</c:v>
                </c:pt>
                <c:pt idx="1">
                  <c:v>84.48</c:v>
                </c:pt>
                <c:pt idx="2">
                  <c:v>87</c:v>
                </c:pt>
                <c:pt idx="3">
                  <c:v>87.61</c:v>
                </c:pt>
                <c:pt idx="4">
                  <c:v>88.32</c:v>
                </c:pt>
              </c:numCache>
            </c:numRef>
          </c:val>
        </c:ser>
        <c:dLbls>
          <c:showLegendKey val="0"/>
          <c:showVal val="0"/>
          <c:showCatName val="0"/>
          <c:showSerName val="0"/>
          <c:showPercent val="0"/>
          <c:showBubbleSize val="0"/>
        </c:dLbls>
        <c:gapWidth val="150"/>
        <c:axId val="504439320"/>
        <c:axId val="50443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ser>
        <c:dLbls>
          <c:showLegendKey val="0"/>
          <c:showVal val="0"/>
          <c:showCatName val="0"/>
          <c:showSerName val="0"/>
          <c:showPercent val="0"/>
          <c:showBubbleSize val="0"/>
        </c:dLbls>
        <c:marker val="1"/>
        <c:smooth val="0"/>
        <c:axId val="504439320"/>
        <c:axId val="504434616"/>
      </c:lineChart>
      <c:dateAx>
        <c:axId val="504439320"/>
        <c:scaling>
          <c:orientation val="minMax"/>
        </c:scaling>
        <c:delete val="1"/>
        <c:axPos val="b"/>
        <c:numFmt formatCode="&quot;H&quot;yy" sourceLinked="1"/>
        <c:majorTickMark val="none"/>
        <c:minorTickMark val="none"/>
        <c:tickLblPos val="none"/>
        <c:crossAx val="504434616"/>
        <c:crosses val="autoZero"/>
        <c:auto val="1"/>
        <c:lblOffset val="100"/>
        <c:baseTimeUnit val="years"/>
      </c:dateAx>
      <c:valAx>
        <c:axId val="50443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0443932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62.56</c:v>
                </c:pt>
                <c:pt idx="1">
                  <c:v>63.03</c:v>
                </c:pt>
                <c:pt idx="2">
                  <c:v>63.62</c:v>
                </c:pt>
                <c:pt idx="3">
                  <c:v>78.02</c:v>
                </c:pt>
                <c:pt idx="4">
                  <c:v>71.94</c:v>
                </c:pt>
              </c:numCache>
            </c:numRef>
          </c:val>
        </c:ser>
        <c:dLbls>
          <c:showLegendKey val="0"/>
          <c:showVal val="0"/>
          <c:showCatName val="0"/>
          <c:showSerName val="0"/>
          <c:showPercent val="0"/>
          <c:showBubbleSize val="0"/>
        </c:dLbls>
        <c:gapWidth val="150"/>
        <c:axId val="481249512"/>
        <c:axId val="50350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1249512"/>
        <c:axId val="503502672"/>
      </c:lineChart>
      <c:dateAx>
        <c:axId val="481249512"/>
        <c:scaling>
          <c:orientation val="minMax"/>
        </c:scaling>
        <c:delete val="1"/>
        <c:axPos val="b"/>
        <c:numFmt formatCode="&quot;H&quot;yy" sourceLinked="1"/>
        <c:majorTickMark val="none"/>
        <c:minorTickMark val="none"/>
        <c:tickLblPos val="none"/>
        <c:crossAx val="503502672"/>
        <c:crosses val="autoZero"/>
        <c:auto val="1"/>
        <c:lblOffset val="100"/>
        <c:baseTimeUnit val="years"/>
      </c:dateAx>
      <c:valAx>
        <c:axId val="50350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8124951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3503456"/>
        <c:axId val="50349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3503456"/>
        <c:axId val="503499928"/>
      </c:lineChart>
      <c:dateAx>
        <c:axId val="503503456"/>
        <c:scaling>
          <c:orientation val="minMax"/>
        </c:scaling>
        <c:delete val="1"/>
        <c:axPos val="b"/>
        <c:numFmt formatCode="&quot;H&quot;yy" sourceLinked="1"/>
        <c:majorTickMark val="none"/>
        <c:minorTickMark val="none"/>
        <c:tickLblPos val="none"/>
        <c:crossAx val="503499928"/>
        <c:crosses val="autoZero"/>
        <c:auto val="1"/>
        <c:lblOffset val="100"/>
        <c:baseTimeUnit val="years"/>
      </c:dateAx>
      <c:valAx>
        <c:axId val="50349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0350345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3504240"/>
        <c:axId val="5035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3504240"/>
        <c:axId val="503505024"/>
      </c:lineChart>
      <c:dateAx>
        <c:axId val="503504240"/>
        <c:scaling>
          <c:orientation val="minMax"/>
        </c:scaling>
        <c:delete val="1"/>
        <c:axPos val="b"/>
        <c:numFmt formatCode="&quot;H&quot;yy" sourceLinked="1"/>
        <c:majorTickMark val="none"/>
        <c:minorTickMark val="none"/>
        <c:tickLblPos val="none"/>
        <c:crossAx val="503505024"/>
        <c:crosses val="autoZero"/>
        <c:auto val="1"/>
        <c:lblOffset val="100"/>
        <c:baseTimeUnit val="years"/>
      </c:dateAx>
      <c:valAx>
        <c:axId val="5035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0350424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3505416"/>
        <c:axId val="5035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3505416"/>
        <c:axId val="503500320"/>
      </c:lineChart>
      <c:dateAx>
        <c:axId val="503505416"/>
        <c:scaling>
          <c:orientation val="minMax"/>
        </c:scaling>
        <c:delete val="1"/>
        <c:axPos val="b"/>
        <c:numFmt formatCode="&quot;H&quot;yy" sourceLinked="1"/>
        <c:majorTickMark val="none"/>
        <c:minorTickMark val="none"/>
        <c:tickLblPos val="none"/>
        <c:crossAx val="503500320"/>
        <c:crosses val="autoZero"/>
        <c:auto val="1"/>
        <c:lblOffset val="100"/>
        <c:baseTimeUnit val="years"/>
      </c:dateAx>
      <c:valAx>
        <c:axId val="5035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0350541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3499144"/>
        <c:axId val="50349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3499144"/>
        <c:axId val="503499536"/>
      </c:lineChart>
      <c:dateAx>
        <c:axId val="503499144"/>
        <c:scaling>
          <c:orientation val="minMax"/>
        </c:scaling>
        <c:delete val="1"/>
        <c:axPos val="b"/>
        <c:numFmt formatCode="&quot;H&quot;yy" sourceLinked="1"/>
        <c:majorTickMark val="none"/>
        <c:minorTickMark val="none"/>
        <c:tickLblPos val="none"/>
        <c:crossAx val="503499536"/>
        <c:crosses val="autoZero"/>
        <c:auto val="1"/>
        <c:lblOffset val="100"/>
        <c:baseTimeUnit val="years"/>
      </c:dateAx>
      <c:valAx>
        <c:axId val="50349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0349914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2792.72</c:v>
                </c:pt>
                <c:pt idx="1">
                  <c:v>2631.25</c:v>
                </c:pt>
                <c:pt idx="2">
                  <c:v>846.18</c:v>
                </c:pt>
                <c:pt idx="3">
                  <c:v>790.76</c:v>
                </c:pt>
                <c:pt idx="4">
                  <c:v>1141.32</c:v>
                </c:pt>
              </c:numCache>
            </c:numRef>
          </c:val>
        </c:ser>
        <c:dLbls>
          <c:showLegendKey val="0"/>
          <c:showVal val="0"/>
          <c:showCatName val="0"/>
          <c:showSerName val="0"/>
          <c:showPercent val="0"/>
          <c:showBubbleSize val="0"/>
        </c:dLbls>
        <c:gapWidth val="150"/>
        <c:axId val="503502280"/>
        <c:axId val="50352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ser>
        <c:dLbls>
          <c:showLegendKey val="0"/>
          <c:showVal val="0"/>
          <c:showCatName val="0"/>
          <c:showSerName val="0"/>
          <c:showPercent val="0"/>
          <c:showBubbleSize val="0"/>
        </c:dLbls>
        <c:marker val="1"/>
        <c:smooth val="0"/>
        <c:axId val="503502280"/>
        <c:axId val="503523344"/>
      </c:lineChart>
      <c:dateAx>
        <c:axId val="503502280"/>
        <c:scaling>
          <c:orientation val="minMax"/>
        </c:scaling>
        <c:delete val="1"/>
        <c:axPos val="b"/>
        <c:numFmt formatCode="&quot;H&quot;yy" sourceLinked="1"/>
        <c:majorTickMark val="none"/>
        <c:minorTickMark val="none"/>
        <c:tickLblPos val="none"/>
        <c:crossAx val="503523344"/>
        <c:crosses val="autoZero"/>
        <c:auto val="1"/>
        <c:lblOffset val="100"/>
        <c:baseTimeUnit val="years"/>
      </c:dateAx>
      <c:valAx>
        <c:axId val="50352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0350228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33.29</c:v>
                </c:pt>
                <c:pt idx="1">
                  <c:v>34.409999999999997</c:v>
                </c:pt>
                <c:pt idx="2">
                  <c:v>77.75</c:v>
                </c:pt>
                <c:pt idx="3">
                  <c:v>77.14</c:v>
                </c:pt>
                <c:pt idx="4">
                  <c:v>57</c:v>
                </c:pt>
              </c:numCache>
            </c:numRef>
          </c:val>
        </c:ser>
        <c:dLbls>
          <c:showLegendKey val="0"/>
          <c:showVal val="0"/>
          <c:showCatName val="0"/>
          <c:showSerName val="0"/>
          <c:showPercent val="0"/>
          <c:showBubbleSize val="0"/>
        </c:dLbls>
        <c:gapWidth val="150"/>
        <c:axId val="503526088"/>
        <c:axId val="50352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ser>
        <c:dLbls>
          <c:showLegendKey val="0"/>
          <c:showVal val="0"/>
          <c:showCatName val="0"/>
          <c:showSerName val="0"/>
          <c:showPercent val="0"/>
          <c:showBubbleSize val="0"/>
        </c:dLbls>
        <c:marker val="1"/>
        <c:smooth val="0"/>
        <c:axId val="503526088"/>
        <c:axId val="503522952"/>
      </c:lineChart>
      <c:dateAx>
        <c:axId val="503526088"/>
        <c:scaling>
          <c:orientation val="minMax"/>
        </c:scaling>
        <c:delete val="1"/>
        <c:axPos val="b"/>
        <c:numFmt formatCode="&quot;H&quot;yy" sourceLinked="1"/>
        <c:majorTickMark val="none"/>
        <c:minorTickMark val="none"/>
        <c:tickLblPos val="none"/>
        <c:crossAx val="503522952"/>
        <c:crosses val="autoZero"/>
        <c:auto val="1"/>
        <c:lblOffset val="100"/>
        <c:baseTimeUnit val="years"/>
      </c:dateAx>
      <c:valAx>
        <c:axId val="50352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0352608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347.32</c:v>
                </c:pt>
                <c:pt idx="1">
                  <c:v>339.58</c:v>
                </c:pt>
                <c:pt idx="2">
                  <c:v>150</c:v>
                </c:pt>
                <c:pt idx="3">
                  <c:v>150</c:v>
                </c:pt>
                <c:pt idx="4">
                  <c:v>150</c:v>
                </c:pt>
              </c:numCache>
            </c:numRef>
          </c:val>
        </c:ser>
        <c:dLbls>
          <c:showLegendKey val="0"/>
          <c:showVal val="0"/>
          <c:showCatName val="0"/>
          <c:showSerName val="0"/>
          <c:showPercent val="0"/>
          <c:showBubbleSize val="0"/>
        </c:dLbls>
        <c:gapWidth val="150"/>
        <c:axId val="503524128"/>
        <c:axId val="50352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ser>
        <c:dLbls>
          <c:showLegendKey val="0"/>
          <c:showVal val="0"/>
          <c:showCatName val="0"/>
          <c:showSerName val="0"/>
          <c:showPercent val="0"/>
          <c:showBubbleSize val="0"/>
        </c:dLbls>
        <c:marker val="1"/>
        <c:smooth val="0"/>
        <c:axId val="503524128"/>
        <c:axId val="503524520"/>
      </c:lineChart>
      <c:dateAx>
        <c:axId val="503524128"/>
        <c:scaling>
          <c:orientation val="minMax"/>
        </c:scaling>
        <c:delete val="1"/>
        <c:axPos val="b"/>
        <c:numFmt formatCode="&quot;H&quot;yy" sourceLinked="1"/>
        <c:majorTickMark val="none"/>
        <c:minorTickMark val="none"/>
        <c:tickLblPos val="none"/>
        <c:crossAx val="503524520"/>
        <c:crosses val="autoZero"/>
        <c:auto val="1"/>
        <c:lblOffset val="100"/>
        <c:baseTimeUnit val="years"/>
      </c:dateAx>
      <c:valAx>
        <c:axId val="50352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0352412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【1,218.70】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【84.20】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【42.86】</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【218.56】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【74.17】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【0.28】</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7"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4</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奈良県　葛城市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9</v>
      </c>
      <c r="C7" s="44"/>
      <c r="D7" s="44"/>
      <c r="E7" s="44"/>
      <c r="F7" s="44"/>
      <c r="G7" s="44"/>
      <c r="H7" s="44"/>
      <c r="I7" s="44" t="s">
        <v>16</v>
      </c>
      <c r="J7" s="44"/>
      <c r="K7" s="44"/>
      <c r="L7" s="44"/>
      <c r="M7" s="44"/>
      <c r="N7" s="44"/>
      <c r="O7" s="44"/>
      <c r="P7" s="44" t="s">
        <v>8</v>
      </c>
      <c r="Q7" s="44"/>
      <c r="R7" s="44"/>
      <c r="S7" s="44"/>
      <c r="T7" s="44"/>
      <c r="U7" s="44"/>
      <c r="V7" s="44"/>
      <c r="W7" s="44" t="s">
        <v>1</v>
      </c>
      <c r="X7" s="44"/>
      <c r="Y7" s="44"/>
      <c r="Z7" s="44"/>
      <c r="AA7" s="44"/>
      <c r="AB7" s="44"/>
      <c r="AC7" s="44"/>
      <c r="AD7" s="44" t="s">
        <v>7</v>
      </c>
      <c r="AE7" s="44"/>
      <c r="AF7" s="44"/>
      <c r="AG7" s="44"/>
      <c r="AH7" s="44"/>
      <c r="AI7" s="44"/>
      <c r="AJ7" s="44"/>
      <c r="AK7" s="3"/>
      <c r="AL7" s="44" t="s">
        <v>17</v>
      </c>
      <c r="AM7" s="44"/>
      <c r="AN7" s="44"/>
      <c r="AO7" s="44"/>
      <c r="AP7" s="44"/>
      <c r="AQ7" s="44"/>
      <c r="AR7" s="44"/>
      <c r="AS7" s="44"/>
      <c r="AT7" s="44" t="s">
        <v>13</v>
      </c>
      <c r="AU7" s="44"/>
      <c r="AV7" s="44"/>
      <c r="AW7" s="44"/>
      <c r="AX7" s="44"/>
      <c r="AY7" s="44"/>
      <c r="AZ7" s="44"/>
      <c r="BA7" s="44"/>
      <c r="BB7" s="44" t="s">
        <v>18</v>
      </c>
      <c r="BC7" s="44"/>
      <c r="BD7" s="44"/>
      <c r="BE7" s="44"/>
      <c r="BF7" s="44"/>
      <c r="BG7" s="44"/>
      <c r="BH7" s="44"/>
      <c r="BI7" s="44"/>
      <c r="BJ7" s="3"/>
      <c r="BK7" s="3"/>
      <c r="BL7" s="15" t="s">
        <v>19</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特定環境保全公共下水道</v>
      </c>
      <c r="Q8" s="45"/>
      <c r="R8" s="45"/>
      <c r="S8" s="45"/>
      <c r="T8" s="45"/>
      <c r="U8" s="45"/>
      <c r="V8" s="45"/>
      <c r="W8" s="45" t="str">
        <f>データ!L6</f>
        <v>D2</v>
      </c>
      <c r="X8" s="45"/>
      <c r="Y8" s="45"/>
      <c r="Z8" s="45"/>
      <c r="AA8" s="45"/>
      <c r="AB8" s="45"/>
      <c r="AC8" s="45"/>
      <c r="AD8" s="46" t="str">
        <f>データ!$M$6</f>
        <v>非設置</v>
      </c>
      <c r="AE8" s="46"/>
      <c r="AF8" s="46"/>
      <c r="AG8" s="46"/>
      <c r="AH8" s="46"/>
      <c r="AI8" s="46"/>
      <c r="AJ8" s="46"/>
      <c r="AK8" s="3"/>
      <c r="AL8" s="47">
        <f>データ!S6</f>
        <v>37393</v>
      </c>
      <c r="AM8" s="47"/>
      <c r="AN8" s="47"/>
      <c r="AO8" s="47"/>
      <c r="AP8" s="47"/>
      <c r="AQ8" s="47"/>
      <c r="AR8" s="47"/>
      <c r="AS8" s="47"/>
      <c r="AT8" s="48">
        <f>データ!T6</f>
        <v>33.72</v>
      </c>
      <c r="AU8" s="48"/>
      <c r="AV8" s="48"/>
      <c r="AW8" s="48"/>
      <c r="AX8" s="48"/>
      <c r="AY8" s="48"/>
      <c r="AZ8" s="48"/>
      <c r="BA8" s="48"/>
      <c r="BB8" s="48">
        <f>データ!U6</f>
        <v>1108.93</v>
      </c>
      <c r="BC8" s="48"/>
      <c r="BD8" s="48"/>
      <c r="BE8" s="48"/>
      <c r="BF8" s="48"/>
      <c r="BG8" s="48"/>
      <c r="BH8" s="48"/>
      <c r="BI8" s="48"/>
      <c r="BJ8" s="3"/>
      <c r="BK8" s="3"/>
      <c r="BL8" s="49" t="s">
        <v>15</v>
      </c>
      <c r="BM8" s="50"/>
      <c r="BN8" s="17" t="s">
        <v>21</v>
      </c>
      <c r="BO8" s="20"/>
      <c r="BP8" s="20"/>
      <c r="BQ8" s="20"/>
      <c r="BR8" s="20"/>
      <c r="BS8" s="20"/>
      <c r="BT8" s="20"/>
      <c r="BU8" s="20"/>
      <c r="BV8" s="20"/>
      <c r="BW8" s="20"/>
      <c r="BX8" s="20"/>
      <c r="BY8" s="24"/>
    </row>
    <row r="9" spans="1:78" ht="18.75" customHeight="1" x14ac:dyDescent="0.15">
      <c r="A9" s="2"/>
      <c r="B9" s="44" t="s">
        <v>3</v>
      </c>
      <c r="C9" s="44"/>
      <c r="D9" s="44"/>
      <c r="E9" s="44"/>
      <c r="F9" s="44"/>
      <c r="G9" s="44"/>
      <c r="H9" s="44"/>
      <c r="I9" s="44" t="s">
        <v>22</v>
      </c>
      <c r="J9" s="44"/>
      <c r="K9" s="44"/>
      <c r="L9" s="44"/>
      <c r="M9" s="44"/>
      <c r="N9" s="44"/>
      <c r="O9" s="44"/>
      <c r="P9" s="44" t="s">
        <v>23</v>
      </c>
      <c r="Q9" s="44"/>
      <c r="R9" s="44"/>
      <c r="S9" s="44"/>
      <c r="T9" s="44"/>
      <c r="U9" s="44"/>
      <c r="V9" s="44"/>
      <c r="W9" s="44" t="s">
        <v>26</v>
      </c>
      <c r="X9" s="44"/>
      <c r="Y9" s="44"/>
      <c r="Z9" s="44"/>
      <c r="AA9" s="44"/>
      <c r="AB9" s="44"/>
      <c r="AC9" s="44"/>
      <c r="AD9" s="44" t="s">
        <v>2</v>
      </c>
      <c r="AE9" s="44"/>
      <c r="AF9" s="44"/>
      <c r="AG9" s="44"/>
      <c r="AH9" s="44"/>
      <c r="AI9" s="44"/>
      <c r="AJ9" s="44"/>
      <c r="AK9" s="3"/>
      <c r="AL9" s="44" t="s">
        <v>29</v>
      </c>
      <c r="AM9" s="44"/>
      <c r="AN9" s="44"/>
      <c r="AO9" s="44"/>
      <c r="AP9" s="44"/>
      <c r="AQ9" s="44"/>
      <c r="AR9" s="44"/>
      <c r="AS9" s="44"/>
      <c r="AT9" s="44" t="s">
        <v>30</v>
      </c>
      <c r="AU9" s="44"/>
      <c r="AV9" s="44"/>
      <c r="AW9" s="44"/>
      <c r="AX9" s="44"/>
      <c r="AY9" s="44"/>
      <c r="AZ9" s="44"/>
      <c r="BA9" s="44"/>
      <c r="BB9" s="44" t="s">
        <v>33</v>
      </c>
      <c r="BC9" s="44"/>
      <c r="BD9" s="44"/>
      <c r="BE9" s="44"/>
      <c r="BF9" s="44"/>
      <c r="BG9" s="44"/>
      <c r="BH9" s="44"/>
      <c r="BI9" s="44"/>
      <c r="BJ9" s="3"/>
      <c r="BK9" s="3"/>
      <c r="BL9" s="51" t="s">
        <v>34</v>
      </c>
      <c r="BM9" s="52"/>
      <c r="BN9" s="18" t="s">
        <v>36</v>
      </c>
      <c r="BO9" s="21"/>
      <c r="BP9" s="21"/>
      <c r="BQ9" s="21"/>
      <c r="BR9" s="21"/>
      <c r="BS9" s="21"/>
      <c r="BT9" s="21"/>
      <c r="BU9" s="21"/>
      <c r="BV9" s="21"/>
      <c r="BW9" s="21"/>
      <c r="BX9" s="21"/>
      <c r="BY9" s="25"/>
    </row>
    <row r="10" spans="1:78" ht="18.75" customHeight="1" x14ac:dyDescent="0.15">
      <c r="A10" s="2"/>
      <c r="B10" s="48">
        <f>データ!N6</f>
        <v>14.9</v>
      </c>
      <c r="C10" s="48"/>
      <c r="D10" s="48"/>
      <c r="E10" s="48"/>
      <c r="F10" s="48"/>
      <c r="G10" s="48"/>
      <c r="H10" s="48"/>
      <c r="I10" s="48" t="str">
        <f>データ!O6</f>
        <v>該当数値なし</v>
      </c>
      <c r="J10" s="48"/>
      <c r="K10" s="48"/>
      <c r="L10" s="48"/>
      <c r="M10" s="48"/>
      <c r="N10" s="48"/>
      <c r="O10" s="48"/>
      <c r="P10" s="48">
        <f>データ!P6</f>
        <v>25.91</v>
      </c>
      <c r="Q10" s="48"/>
      <c r="R10" s="48"/>
      <c r="S10" s="48"/>
      <c r="T10" s="48"/>
      <c r="U10" s="48"/>
      <c r="V10" s="48"/>
      <c r="W10" s="48">
        <f>データ!Q6</f>
        <v>86</v>
      </c>
      <c r="X10" s="48"/>
      <c r="Y10" s="48"/>
      <c r="Z10" s="48"/>
      <c r="AA10" s="48"/>
      <c r="AB10" s="48"/>
      <c r="AC10" s="48"/>
      <c r="AD10" s="47">
        <f>データ!R6</f>
        <v>1760</v>
      </c>
      <c r="AE10" s="47"/>
      <c r="AF10" s="47"/>
      <c r="AG10" s="47"/>
      <c r="AH10" s="47"/>
      <c r="AI10" s="47"/>
      <c r="AJ10" s="47"/>
      <c r="AK10" s="2"/>
      <c r="AL10" s="47">
        <f>データ!V6</f>
        <v>9695</v>
      </c>
      <c r="AM10" s="47"/>
      <c r="AN10" s="47"/>
      <c r="AO10" s="47"/>
      <c r="AP10" s="47"/>
      <c r="AQ10" s="47"/>
      <c r="AR10" s="47"/>
      <c r="AS10" s="47"/>
      <c r="AT10" s="48">
        <f>データ!W6</f>
        <v>5.08</v>
      </c>
      <c r="AU10" s="48"/>
      <c r="AV10" s="48"/>
      <c r="AW10" s="48"/>
      <c r="AX10" s="48"/>
      <c r="AY10" s="48"/>
      <c r="AZ10" s="48"/>
      <c r="BA10" s="48"/>
      <c r="BB10" s="48">
        <f>データ!X6</f>
        <v>1908.46</v>
      </c>
      <c r="BC10" s="48"/>
      <c r="BD10" s="48"/>
      <c r="BE10" s="48"/>
      <c r="BF10" s="48"/>
      <c r="BG10" s="48"/>
      <c r="BH10" s="48"/>
      <c r="BI10" s="48"/>
      <c r="BJ10" s="2"/>
      <c r="BK10" s="2"/>
      <c r="BL10" s="53" t="s">
        <v>37</v>
      </c>
      <c r="BM10" s="54"/>
      <c r="BN10" s="19" t="s">
        <v>38</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40</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28</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41</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43</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12</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11</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44</v>
      </c>
    </row>
    <row r="84" spans="1:78" x14ac:dyDescent="0.15">
      <c r="C84" s="2"/>
    </row>
    <row r="85" spans="1:78" hidden="1" x14ac:dyDescent="0.15">
      <c r="B85" s="6" t="s">
        <v>45</v>
      </c>
      <c r="C85" s="6"/>
      <c r="D85" s="6"/>
      <c r="E85" s="6" t="s">
        <v>47</v>
      </c>
      <c r="F85" s="6" t="s">
        <v>48</v>
      </c>
      <c r="G85" s="6" t="s">
        <v>49</v>
      </c>
      <c r="H85" s="6" t="s">
        <v>42</v>
      </c>
      <c r="I85" s="6" t="s">
        <v>10</v>
      </c>
      <c r="J85" s="6" t="s">
        <v>50</v>
      </c>
      <c r="K85" s="6" t="s">
        <v>51</v>
      </c>
      <c r="L85" s="6" t="s">
        <v>32</v>
      </c>
      <c r="M85" s="6" t="s">
        <v>35</v>
      </c>
      <c r="N85" s="6" t="s">
        <v>52</v>
      </c>
      <c r="O85" s="6" t="s">
        <v>54</v>
      </c>
    </row>
    <row r="86" spans="1:78" hidden="1" x14ac:dyDescent="0.15">
      <c r="B86" s="6"/>
      <c r="C86" s="6"/>
      <c r="D86" s="6"/>
      <c r="E86" s="6" t="str">
        <f>データ!AI6</f>
        <v/>
      </c>
      <c r="F86" s="6" t="s">
        <v>39</v>
      </c>
      <c r="G86" s="6" t="s">
        <v>39</v>
      </c>
      <c r="H86" s="6" t="str">
        <f>データ!BP6</f>
        <v>【1,218.70】</v>
      </c>
      <c r="I86" s="6" t="str">
        <f>データ!CA6</f>
        <v>【74.17】</v>
      </c>
      <c r="J86" s="6" t="str">
        <f>データ!CL6</f>
        <v>【218.56】</v>
      </c>
      <c r="K86" s="6" t="str">
        <f>データ!CW6</f>
        <v>【42.86】</v>
      </c>
      <c r="L86" s="6" t="str">
        <f>データ!DH6</f>
        <v>【84.20】</v>
      </c>
      <c r="M86" s="6" t="s">
        <v>39</v>
      </c>
      <c r="N86" s="6" t="s">
        <v>39</v>
      </c>
      <c r="O86" s="6" t="str">
        <f>データ!EO6</f>
        <v>【0.28】</v>
      </c>
    </row>
  </sheetData>
  <sheetProtection algorithmName="SHA-512" hashValue="8yVN1kUqMBZf9lj/Ig4pM2lkc+GelqAjeWhwFYyDB/u/7L47McuOwbn0LX0jKj0lUvyItTe1SuQ++vhuLvqfzA==" saltValue="r3ZqZ6QBufIgVtnZEDUvc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55</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31</v>
      </c>
      <c r="C3" s="30" t="s">
        <v>59</v>
      </c>
      <c r="D3" s="30" t="s">
        <v>60</v>
      </c>
      <c r="E3" s="30" t="s">
        <v>6</v>
      </c>
      <c r="F3" s="30" t="s">
        <v>5</v>
      </c>
      <c r="G3" s="30" t="s">
        <v>25</v>
      </c>
      <c r="H3" s="78" t="s">
        <v>56</v>
      </c>
      <c r="I3" s="79"/>
      <c r="J3" s="79"/>
      <c r="K3" s="79"/>
      <c r="L3" s="79"/>
      <c r="M3" s="79"/>
      <c r="N3" s="79"/>
      <c r="O3" s="79"/>
      <c r="P3" s="79"/>
      <c r="Q3" s="79"/>
      <c r="R3" s="79"/>
      <c r="S3" s="79"/>
      <c r="T3" s="79"/>
      <c r="U3" s="79"/>
      <c r="V3" s="79"/>
      <c r="W3" s="79"/>
      <c r="X3" s="80"/>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12</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61</v>
      </c>
      <c r="B4" s="31"/>
      <c r="C4" s="31"/>
      <c r="D4" s="31"/>
      <c r="E4" s="31"/>
      <c r="F4" s="31"/>
      <c r="G4" s="31"/>
      <c r="H4" s="81"/>
      <c r="I4" s="82"/>
      <c r="J4" s="82"/>
      <c r="K4" s="82"/>
      <c r="L4" s="82"/>
      <c r="M4" s="82"/>
      <c r="N4" s="82"/>
      <c r="O4" s="82"/>
      <c r="P4" s="82"/>
      <c r="Q4" s="82"/>
      <c r="R4" s="82"/>
      <c r="S4" s="82"/>
      <c r="T4" s="82"/>
      <c r="U4" s="82"/>
      <c r="V4" s="82"/>
      <c r="W4" s="82"/>
      <c r="X4" s="83"/>
      <c r="Y4" s="77" t="s">
        <v>24</v>
      </c>
      <c r="Z4" s="77"/>
      <c r="AA4" s="77"/>
      <c r="AB4" s="77"/>
      <c r="AC4" s="77"/>
      <c r="AD4" s="77"/>
      <c r="AE4" s="77"/>
      <c r="AF4" s="77"/>
      <c r="AG4" s="77"/>
      <c r="AH4" s="77"/>
      <c r="AI4" s="77"/>
      <c r="AJ4" s="77" t="s">
        <v>46</v>
      </c>
      <c r="AK4" s="77"/>
      <c r="AL4" s="77"/>
      <c r="AM4" s="77"/>
      <c r="AN4" s="77"/>
      <c r="AO4" s="77"/>
      <c r="AP4" s="77"/>
      <c r="AQ4" s="77"/>
      <c r="AR4" s="77"/>
      <c r="AS4" s="77"/>
      <c r="AT4" s="77"/>
      <c r="AU4" s="77" t="s">
        <v>27</v>
      </c>
      <c r="AV4" s="77"/>
      <c r="AW4" s="77"/>
      <c r="AX4" s="77"/>
      <c r="AY4" s="77"/>
      <c r="AZ4" s="77"/>
      <c r="BA4" s="77"/>
      <c r="BB4" s="77"/>
      <c r="BC4" s="77"/>
      <c r="BD4" s="77"/>
      <c r="BE4" s="77"/>
      <c r="BF4" s="77" t="s">
        <v>63</v>
      </c>
      <c r="BG4" s="77"/>
      <c r="BH4" s="77"/>
      <c r="BI4" s="77"/>
      <c r="BJ4" s="77"/>
      <c r="BK4" s="77"/>
      <c r="BL4" s="77"/>
      <c r="BM4" s="77"/>
      <c r="BN4" s="77"/>
      <c r="BO4" s="77"/>
      <c r="BP4" s="77"/>
      <c r="BQ4" s="77" t="s">
        <v>0</v>
      </c>
      <c r="BR4" s="77"/>
      <c r="BS4" s="77"/>
      <c r="BT4" s="77"/>
      <c r="BU4" s="77"/>
      <c r="BV4" s="77"/>
      <c r="BW4" s="77"/>
      <c r="BX4" s="77"/>
      <c r="BY4" s="77"/>
      <c r="BZ4" s="77"/>
      <c r="CA4" s="77"/>
      <c r="CB4" s="77" t="s">
        <v>62</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15">
      <c r="A5" s="28" t="s">
        <v>70</v>
      </c>
      <c r="B5" s="32"/>
      <c r="C5" s="32"/>
      <c r="D5" s="32"/>
      <c r="E5" s="32"/>
      <c r="F5" s="32"/>
      <c r="G5" s="32"/>
      <c r="H5" s="37" t="s">
        <v>58</v>
      </c>
      <c r="I5" s="37" t="s">
        <v>71</v>
      </c>
      <c r="J5" s="37" t="s">
        <v>72</v>
      </c>
      <c r="K5" s="37" t="s">
        <v>73</v>
      </c>
      <c r="L5" s="37" t="s">
        <v>74</v>
      </c>
      <c r="M5" s="37" t="s">
        <v>7</v>
      </c>
      <c r="N5" s="37" t="s">
        <v>75</v>
      </c>
      <c r="O5" s="37" t="s">
        <v>76</v>
      </c>
      <c r="P5" s="37" t="s">
        <v>77</v>
      </c>
      <c r="Q5" s="37" t="s">
        <v>78</v>
      </c>
      <c r="R5" s="37" t="s">
        <v>79</v>
      </c>
      <c r="S5" s="37" t="s">
        <v>80</v>
      </c>
      <c r="T5" s="37" t="s">
        <v>81</v>
      </c>
      <c r="U5" s="37" t="s">
        <v>64</v>
      </c>
      <c r="V5" s="37" t="s">
        <v>82</v>
      </c>
      <c r="W5" s="37" t="s">
        <v>83</v>
      </c>
      <c r="X5" s="37" t="s">
        <v>84</v>
      </c>
      <c r="Y5" s="37" t="s">
        <v>85</v>
      </c>
      <c r="Z5" s="37" t="s">
        <v>86</v>
      </c>
      <c r="AA5" s="37" t="s">
        <v>87</v>
      </c>
      <c r="AB5" s="37" t="s">
        <v>88</v>
      </c>
      <c r="AC5" s="37" t="s">
        <v>89</v>
      </c>
      <c r="AD5" s="37" t="s">
        <v>91</v>
      </c>
      <c r="AE5" s="37" t="s">
        <v>92</v>
      </c>
      <c r="AF5" s="37" t="s">
        <v>93</v>
      </c>
      <c r="AG5" s="37" t="s">
        <v>94</v>
      </c>
      <c r="AH5" s="37" t="s">
        <v>95</v>
      </c>
      <c r="AI5" s="37" t="s">
        <v>45</v>
      </c>
      <c r="AJ5" s="37" t="s">
        <v>85</v>
      </c>
      <c r="AK5" s="37" t="s">
        <v>86</v>
      </c>
      <c r="AL5" s="37" t="s">
        <v>87</v>
      </c>
      <c r="AM5" s="37" t="s">
        <v>88</v>
      </c>
      <c r="AN5" s="37" t="s">
        <v>89</v>
      </c>
      <c r="AO5" s="37" t="s">
        <v>91</v>
      </c>
      <c r="AP5" s="37" t="s">
        <v>92</v>
      </c>
      <c r="AQ5" s="37" t="s">
        <v>93</v>
      </c>
      <c r="AR5" s="37" t="s">
        <v>94</v>
      </c>
      <c r="AS5" s="37" t="s">
        <v>95</v>
      </c>
      <c r="AT5" s="37" t="s">
        <v>90</v>
      </c>
      <c r="AU5" s="37" t="s">
        <v>85</v>
      </c>
      <c r="AV5" s="37" t="s">
        <v>86</v>
      </c>
      <c r="AW5" s="37" t="s">
        <v>87</v>
      </c>
      <c r="AX5" s="37" t="s">
        <v>88</v>
      </c>
      <c r="AY5" s="37" t="s">
        <v>89</v>
      </c>
      <c r="AZ5" s="37" t="s">
        <v>91</v>
      </c>
      <c r="BA5" s="37" t="s">
        <v>92</v>
      </c>
      <c r="BB5" s="37" t="s">
        <v>93</v>
      </c>
      <c r="BC5" s="37" t="s">
        <v>94</v>
      </c>
      <c r="BD5" s="37" t="s">
        <v>95</v>
      </c>
      <c r="BE5" s="37" t="s">
        <v>90</v>
      </c>
      <c r="BF5" s="37" t="s">
        <v>85</v>
      </c>
      <c r="BG5" s="37" t="s">
        <v>86</v>
      </c>
      <c r="BH5" s="37" t="s">
        <v>87</v>
      </c>
      <c r="BI5" s="37" t="s">
        <v>88</v>
      </c>
      <c r="BJ5" s="37" t="s">
        <v>89</v>
      </c>
      <c r="BK5" s="37" t="s">
        <v>91</v>
      </c>
      <c r="BL5" s="37" t="s">
        <v>92</v>
      </c>
      <c r="BM5" s="37" t="s">
        <v>93</v>
      </c>
      <c r="BN5" s="37" t="s">
        <v>94</v>
      </c>
      <c r="BO5" s="37" t="s">
        <v>95</v>
      </c>
      <c r="BP5" s="37" t="s">
        <v>90</v>
      </c>
      <c r="BQ5" s="37" t="s">
        <v>85</v>
      </c>
      <c r="BR5" s="37" t="s">
        <v>86</v>
      </c>
      <c r="BS5" s="37" t="s">
        <v>87</v>
      </c>
      <c r="BT5" s="37" t="s">
        <v>88</v>
      </c>
      <c r="BU5" s="37" t="s">
        <v>89</v>
      </c>
      <c r="BV5" s="37" t="s">
        <v>91</v>
      </c>
      <c r="BW5" s="37" t="s">
        <v>92</v>
      </c>
      <c r="BX5" s="37" t="s">
        <v>93</v>
      </c>
      <c r="BY5" s="37" t="s">
        <v>94</v>
      </c>
      <c r="BZ5" s="37" t="s">
        <v>95</v>
      </c>
      <c r="CA5" s="37" t="s">
        <v>90</v>
      </c>
      <c r="CB5" s="37" t="s">
        <v>85</v>
      </c>
      <c r="CC5" s="37" t="s">
        <v>86</v>
      </c>
      <c r="CD5" s="37" t="s">
        <v>87</v>
      </c>
      <c r="CE5" s="37" t="s">
        <v>88</v>
      </c>
      <c r="CF5" s="37" t="s">
        <v>89</v>
      </c>
      <c r="CG5" s="37" t="s">
        <v>91</v>
      </c>
      <c r="CH5" s="37" t="s">
        <v>92</v>
      </c>
      <c r="CI5" s="37" t="s">
        <v>93</v>
      </c>
      <c r="CJ5" s="37" t="s">
        <v>94</v>
      </c>
      <c r="CK5" s="37" t="s">
        <v>95</v>
      </c>
      <c r="CL5" s="37" t="s">
        <v>90</v>
      </c>
      <c r="CM5" s="37" t="s">
        <v>85</v>
      </c>
      <c r="CN5" s="37" t="s">
        <v>86</v>
      </c>
      <c r="CO5" s="37" t="s">
        <v>87</v>
      </c>
      <c r="CP5" s="37" t="s">
        <v>88</v>
      </c>
      <c r="CQ5" s="37" t="s">
        <v>89</v>
      </c>
      <c r="CR5" s="37" t="s">
        <v>91</v>
      </c>
      <c r="CS5" s="37" t="s">
        <v>92</v>
      </c>
      <c r="CT5" s="37" t="s">
        <v>93</v>
      </c>
      <c r="CU5" s="37" t="s">
        <v>94</v>
      </c>
      <c r="CV5" s="37" t="s">
        <v>95</v>
      </c>
      <c r="CW5" s="37" t="s">
        <v>90</v>
      </c>
      <c r="CX5" s="37" t="s">
        <v>85</v>
      </c>
      <c r="CY5" s="37" t="s">
        <v>86</v>
      </c>
      <c r="CZ5" s="37" t="s">
        <v>87</v>
      </c>
      <c r="DA5" s="37" t="s">
        <v>88</v>
      </c>
      <c r="DB5" s="37" t="s">
        <v>89</v>
      </c>
      <c r="DC5" s="37" t="s">
        <v>91</v>
      </c>
      <c r="DD5" s="37" t="s">
        <v>92</v>
      </c>
      <c r="DE5" s="37" t="s">
        <v>93</v>
      </c>
      <c r="DF5" s="37" t="s">
        <v>94</v>
      </c>
      <c r="DG5" s="37" t="s">
        <v>95</v>
      </c>
      <c r="DH5" s="37" t="s">
        <v>90</v>
      </c>
      <c r="DI5" s="37" t="s">
        <v>85</v>
      </c>
      <c r="DJ5" s="37" t="s">
        <v>86</v>
      </c>
      <c r="DK5" s="37" t="s">
        <v>87</v>
      </c>
      <c r="DL5" s="37" t="s">
        <v>88</v>
      </c>
      <c r="DM5" s="37" t="s">
        <v>89</v>
      </c>
      <c r="DN5" s="37" t="s">
        <v>91</v>
      </c>
      <c r="DO5" s="37" t="s">
        <v>92</v>
      </c>
      <c r="DP5" s="37" t="s">
        <v>93</v>
      </c>
      <c r="DQ5" s="37" t="s">
        <v>94</v>
      </c>
      <c r="DR5" s="37" t="s">
        <v>95</v>
      </c>
      <c r="DS5" s="37" t="s">
        <v>90</v>
      </c>
      <c r="DT5" s="37" t="s">
        <v>85</v>
      </c>
      <c r="DU5" s="37" t="s">
        <v>86</v>
      </c>
      <c r="DV5" s="37" t="s">
        <v>87</v>
      </c>
      <c r="DW5" s="37" t="s">
        <v>88</v>
      </c>
      <c r="DX5" s="37" t="s">
        <v>89</v>
      </c>
      <c r="DY5" s="37" t="s">
        <v>91</v>
      </c>
      <c r="DZ5" s="37" t="s">
        <v>92</v>
      </c>
      <c r="EA5" s="37" t="s">
        <v>93</v>
      </c>
      <c r="EB5" s="37" t="s">
        <v>94</v>
      </c>
      <c r="EC5" s="37" t="s">
        <v>95</v>
      </c>
      <c r="ED5" s="37" t="s">
        <v>90</v>
      </c>
      <c r="EE5" s="37" t="s">
        <v>85</v>
      </c>
      <c r="EF5" s="37" t="s">
        <v>86</v>
      </c>
      <c r="EG5" s="37" t="s">
        <v>87</v>
      </c>
      <c r="EH5" s="37" t="s">
        <v>88</v>
      </c>
      <c r="EI5" s="37" t="s">
        <v>89</v>
      </c>
      <c r="EJ5" s="37" t="s">
        <v>91</v>
      </c>
      <c r="EK5" s="37" t="s">
        <v>92</v>
      </c>
      <c r="EL5" s="37" t="s">
        <v>93</v>
      </c>
      <c r="EM5" s="37" t="s">
        <v>94</v>
      </c>
      <c r="EN5" s="37" t="s">
        <v>95</v>
      </c>
      <c r="EO5" s="37" t="s">
        <v>90</v>
      </c>
    </row>
    <row r="6" spans="1:145" s="27" customFormat="1" x14ac:dyDescent="0.15">
      <c r="A6" s="28" t="s">
        <v>96</v>
      </c>
      <c r="B6" s="33">
        <f t="shared" ref="B6:X6" si="1">B7</f>
        <v>2019</v>
      </c>
      <c r="C6" s="33">
        <f t="shared" si="1"/>
        <v>292117</v>
      </c>
      <c r="D6" s="33">
        <f t="shared" si="1"/>
        <v>47</v>
      </c>
      <c r="E6" s="33">
        <f t="shared" si="1"/>
        <v>17</v>
      </c>
      <c r="F6" s="33">
        <f t="shared" si="1"/>
        <v>4</v>
      </c>
      <c r="G6" s="33">
        <f t="shared" si="1"/>
        <v>0</v>
      </c>
      <c r="H6" s="33" t="str">
        <f t="shared" si="1"/>
        <v>奈良県　葛城市</v>
      </c>
      <c r="I6" s="33" t="str">
        <f t="shared" si="1"/>
        <v>法非適用</v>
      </c>
      <c r="J6" s="33" t="str">
        <f t="shared" si="1"/>
        <v>下水道事業</v>
      </c>
      <c r="K6" s="33" t="str">
        <f t="shared" si="1"/>
        <v>特定環境保全公共下水道</v>
      </c>
      <c r="L6" s="33" t="str">
        <f t="shared" si="1"/>
        <v>D2</v>
      </c>
      <c r="M6" s="33" t="str">
        <f t="shared" si="1"/>
        <v>非設置</v>
      </c>
      <c r="N6" s="38">
        <f t="shared" si="1"/>
        <v>14.9</v>
      </c>
      <c r="O6" s="38" t="str">
        <f t="shared" si="1"/>
        <v>該当数値なし</v>
      </c>
      <c r="P6" s="38">
        <f t="shared" si="1"/>
        <v>25.91</v>
      </c>
      <c r="Q6" s="38">
        <f t="shared" si="1"/>
        <v>86</v>
      </c>
      <c r="R6" s="38">
        <f t="shared" si="1"/>
        <v>1760</v>
      </c>
      <c r="S6" s="38">
        <f t="shared" si="1"/>
        <v>37393</v>
      </c>
      <c r="T6" s="38">
        <f t="shared" si="1"/>
        <v>33.72</v>
      </c>
      <c r="U6" s="38">
        <f t="shared" si="1"/>
        <v>1108.93</v>
      </c>
      <c r="V6" s="38">
        <f t="shared" si="1"/>
        <v>9695</v>
      </c>
      <c r="W6" s="38">
        <f t="shared" si="1"/>
        <v>5.08</v>
      </c>
      <c r="X6" s="38">
        <f t="shared" si="1"/>
        <v>1908.46</v>
      </c>
      <c r="Y6" s="42">
        <f t="shared" ref="Y6:AH6" si="2">IF(Y7="",NA(),Y7)</f>
        <v>62.56</v>
      </c>
      <c r="Z6" s="42">
        <f t="shared" si="2"/>
        <v>63.03</v>
      </c>
      <c r="AA6" s="42">
        <f t="shared" si="2"/>
        <v>63.62</v>
      </c>
      <c r="AB6" s="42">
        <f t="shared" si="2"/>
        <v>78.02</v>
      </c>
      <c r="AC6" s="42">
        <f t="shared" si="2"/>
        <v>71.94</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2792.72</v>
      </c>
      <c r="BG6" s="42">
        <f t="shared" si="5"/>
        <v>2631.25</v>
      </c>
      <c r="BH6" s="42">
        <f t="shared" si="5"/>
        <v>846.18</v>
      </c>
      <c r="BI6" s="42">
        <f t="shared" si="5"/>
        <v>790.76</v>
      </c>
      <c r="BJ6" s="42">
        <f t="shared" si="5"/>
        <v>1141.32</v>
      </c>
      <c r="BK6" s="42">
        <f t="shared" si="5"/>
        <v>1434.89</v>
      </c>
      <c r="BL6" s="42">
        <f t="shared" si="5"/>
        <v>1298.9100000000001</v>
      </c>
      <c r="BM6" s="42">
        <f t="shared" si="5"/>
        <v>1243.71</v>
      </c>
      <c r="BN6" s="42">
        <f t="shared" si="5"/>
        <v>1194.1500000000001</v>
      </c>
      <c r="BO6" s="42">
        <f t="shared" si="5"/>
        <v>1206.79</v>
      </c>
      <c r="BP6" s="38" t="str">
        <f>IF(BP7="","",IF(BP7="-","【-】","【"&amp;SUBSTITUTE(TEXT(BP7,"#,##0.00"),"-","△")&amp;"】"))</f>
        <v>【1,218.70】</v>
      </c>
      <c r="BQ6" s="42">
        <f t="shared" ref="BQ6:BZ6" si="6">IF(BQ7="",NA(),BQ7)</f>
        <v>33.29</v>
      </c>
      <c r="BR6" s="42">
        <f t="shared" si="6"/>
        <v>34.409999999999997</v>
      </c>
      <c r="BS6" s="42">
        <f t="shared" si="6"/>
        <v>77.75</v>
      </c>
      <c r="BT6" s="42">
        <f t="shared" si="6"/>
        <v>77.14</v>
      </c>
      <c r="BU6" s="42">
        <f t="shared" si="6"/>
        <v>57</v>
      </c>
      <c r="BV6" s="42">
        <f t="shared" si="6"/>
        <v>66.22</v>
      </c>
      <c r="BW6" s="42">
        <f t="shared" si="6"/>
        <v>69.87</v>
      </c>
      <c r="BX6" s="42">
        <f t="shared" si="6"/>
        <v>74.3</v>
      </c>
      <c r="BY6" s="42">
        <f t="shared" si="6"/>
        <v>72.260000000000005</v>
      </c>
      <c r="BZ6" s="42">
        <f t="shared" si="6"/>
        <v>71.84</v>
      </c>
      <c r="CA6" s="38" t="str">
        <f>IF(CA7="","",IF(CA7="-","【-】","【"&amp;SUBSTITUTE(TEXT(CA7,"#,##0.00"),"-","△")&amp;"】"))</f>
        <v>【74.17】</v>
      </c>
      <c r="CB6" s="42">
        <f t="shared" ref="CB6:CK6" si="7">IF(CB7="",NA(),CB7)</f>
        <v>347.32</v>
      </c>
      <c r="CC6" s="42">
        <f t="shared" si="7"/>
        <v>339.58</v>
      </c>
      <c r="CD6" s="42">
        <f t="shared" si="7"/>
        <v>150</v>
      </c>
      <c r="CE6" s="42">
        <f t="shared" si="7"/>
        <v>150</v>
      </c>
      <c r="CF6" s="42">
        <f t="shared" si="7"/>
        <v>150</v>
      </c>
      <c r="CG6" s="42">
        <f t="shared" si="7"/>
        <v>246.72</v>
      </c>
      <c r="CH6" s="42">
        <f t="shared" si="7"/>
        <v>234.96</v>
      </c>
      <c r="CI6" s="42">
        <f t="shared" si="7"/>
        <v>221.81</v>
      </c>
      <c r="CJ6" s="42">
        <f t="shared" si="7"/>
        <v>230.02</v>
      </c>
      <c r="CK6" s="42">
        <f t="shared" si="7"/>
        <v>228.47</v>
      </c>
      <c r="CL6" s="38" t="str">
        <f>IF(CL7="","",IF(CL7="-","【-】","【"&amp;SUBSTITUTE(TEXT(CL7,"#,##0.00"),"-","△")&amp;"】"))</f>
        <v>【218.56】</v>
      </c>
      <c r="CM6" s="42" t="str">
        <f t="shared" ref="CM6:CV6" si="8">IF(CM7="",NA(),CM7)</f>
        <v>-</v>
      </c>
      <c r="CN6" s="42" t="str">
        <f t="shared" si="8"/>
        <v>-</v>
      </c>
      <c r="CO6" s="42" t="str">
        <f t="shared" si="8"/>
        <v>-</v>
      </c>
      <c r="CP6" s="42" t="str">
        <f t="shared" si="8"/>
        <v>-</v>
      </c>
      <c r="CQ6" s="42" t="str">
        <f t="shared" si="8"/>
        <v>-</v>
      </c>
      <c r="CR6" s="42">
        <f t="shared" si="8"/>
        <v>41.35</v>
      </c>
      <c r="CS6" s="42">
        <f t="shared" si="8"/>
        <v>42.9</v>
      </c>
      <c r="CT6" s="42">
        <f t="shared" si="8"/>
        <v>43.36</v>
      </c>
      <c r="CU6" s="42">
        <f t="shared" si="8"/>
        <v>42.56</v>
      </c>
      <c r="CV6" s="42">
        <f t="shared" si="8"/>
        <v>42.47</v>
      </c>
      <c r="CW6" s="38" t="str">
        <f>IF(CW7="","",IF(CW7="-","【-】","【"&amp;SUBSTITUTE(TEXT(CW7,"#,##0.00"),"-","△")&amp;"】"))</f>
        <v>【42.86】</v>
      </c>
      <c r="CX6" s="42">
        <f t="shared" ref="CX6:DG6" si="9">IF(CX7="",NA(),CX7)</f>
        <v>83.76</v>
      </c>
      <c r="CY6" s="42">
        <f t="shared" si="9"/>
        <v>84.48</v>
      </c>
      <c r="CZ6" s="42">
        <f t="shared" si="9"/>
        <v>87</v>
      </c>
      <c r="DA6" s="42">
        <f t="shared" si="9"/>
        <v>87.61</v>
      </c>
      <c r="DB6" s="42">
        <f t="shared" si="9"/>
        <v>88.32</v>
      </c>
      <c r="DC6" s="42">
        <f t="shared" si="9"/>
        <v>82.9</v>
      </c>
      <c r="DD6" s="42">
        <f t="shared" si="9"/>
        <v>83.5</v>
      </c>
      <c r="DE6" s="42">
        <f t="shared" si="9"/>
        <v>83.06</v>
      </c>
      <c r="DF6" s="42">
        <f t="shared" si="9"/>
        <v>83.32</v>
      </c>
      <c r="DG6" s="42">
        <f t="shared" si="9"/>
        <v>83.75</v>
      </c>
      <c r="DH6" s="38" t="str">
        <f>IF(DH7="","",IF(DH7="-","【-】","【"&amp;SUBSTITUTE(TEXT(DH7,"#,##0.00"),"-","△")&amp;"】"))</f>
        <v>【84.20】</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7.0000000000000007E-2</v>
      </c>
      <c r="EK6" s="42">
        <f t="shared" si="12"/>
        <v>0.09</v>
      </c>
      <c r="EL6" s="42">
        <f t="shared" si="12"/>
        <v>0.09</v>
      </c>
      <c r="EM6" s="42">
        <f t="shared" si="12"/>
        <v>0.13</v>
      </c>
      <c r="EN6" s="42">
        <f t="shared" si="12"/>
        <v>0.36</v>
      </c>
      <c r="EO6" s="38" t="str">
        <f>IF(EO7="","",IF(EO7="-","【-】","【"&amp;SUBSTITUTE(TEXT(EO7,"#,##0.00"),"-","△")&amp;"】"))</f>
        <v>【0.28】</v>
      </c>
    </row>
    <row r="7" spans="1:145" s="27" customFormat="1" x14ac:dyDescent="0.15">
      <c r="A7" s="28"/>
      <c r="B7" s="34">
        <v>2019</v>
      </c>
      <c r="C7" s="34">
        <v>292117</v>
      </c>
      <c r="D7" s="34">
        <v>47</v>
      </c>
      <c r="E7" s="34">
        <v>17</v>
      </c>
      <c r="F7" s="34">
        <v>4</v>
      </c>
      <c r="G7" s="34">
        <v>0</v>
      </c>
      <c r="H7" s="34" t="s">
        <v>97</v>
      </c>
      <c r="I7" s="34" t="s">
        <v>98</v>
      </c>
      <c r="J7" s="34" t="s">
        <v>99</v>
      </c>
      <c r="K7" s="34" t="s">
        <v>14</v>
      </c>
      <c r="L7" s="34" t="s">
        <v>100</v>
      </c>
      <c r="M7" s="34" t="s">
        <v>101</v>
      </c>
      <c r="N7" s="39">
        <v>14.9</v>
      </c>
      <c r="O7" s="39" t="s">
        <v>102</v>
      </c>
      <c r="P7" s="39">
        <v>25.91</v>
      </c>
      <c r="Q7" s="39">
        <v>86</v>
      </c>
      <c r="R7" s="39">
        <v>1760</v>
      </c>
      <c r="S7" s="39">
        <v>37393</v>
      </c>
      <c r="T7" s="39">
        <v>33.72</v>
      </c>
      <c r="U7" s="39">
        <v>1108.93</v>
      </c>
      <c r="V7" s="39">
        <v>9695</v>
      </c>
      <c r="W7" s="39">
        <v>5.08</v>
      </c>
      <c r="X7" s="39">
        <v>1908.46</v>
      </c>
      <c r="Y7" s="39">
        <v>62.56</v>
      </c>
      <c r="Z7" s="39">
        <v>63.03</v>
      </c>
      <c r="AA7" s="39">
        <v>63.62</v>
      </c>
      <c r="AB7" s="39">
        <v>78.02</v>
      </c>
      <c r="AC7" s="39">
        <v>71.94</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2792.72</v>
      </c>
      <c r="BG7" s="39">
        <v>2631.25</v>
      </c>
      <c r="BH7" s="39">
        <v>846.18</v>
      </c>
      <c r="BI7" s="39">
        <v>790.76</v>
      </c>
      <c r="BJ7" s="39">
        <v>1141.32</v>
      </c>
      <c r="BK7" s="39">
        <v>1434.89</v>
      </c>
      <c r="BL7" s="39">
        <v>1298.9100000000001</v>
      </c>
      <c r="BM7" s="39">
        <v>1243.71</v>
      </c>
      <c r="BN7" s="39">
        <v>1194.1500000000001</v>
      </c>
      <c r="BO7" s="39">
        <v>1206.79</v>
      </c>
      <c r="BP7" s="39">
        <v>1218.7</v>
      </c>
      <c r="BQ7" s="39">
        <v>33.29</v>
      </c>
      <c r="BR7" s="39">
        <v>34.409999999999997</v>
      </c>
      <c r="BS7" s="39">
        <v>77.75</v>
      </c>
      <c r="BT7" s="39">
        <v>77.14</v>
      </c>
      <c r="BU7" s="39">
        <v>57</v>
      </c>
      <c r="BV7" s="39">
        <v>66.22</v>
      </c>
      <c r="BW7" s="39">
        <v>69.87</v>
      </c>
      <c r="BX7" s="39">
        <v>74.3</v>
      </c>
      <c r="BY7" s="39">
        <v>72.260000000000005</v>
      </c>
      <c r="BZ7" s="39">
        <v>71.84</v>
      </c>
      <c r="CA7" s="39">
        <v>74.17</v>
      </c>
      <c r="CB7" s="39">
        <v>347.32</v>
      </c>
      <c r="CC7" s="39">
        <v>339.58</v>
      </c>
      <c r="CD7" s="39">
        <v>150</v>
      </c>
      <c r="CE7" s="39">
        <v>150</v>
      </c>
      <c r="CF7" s="39">
        <v>150</v>
      </c>
      <c r="CG7" s="39">
        <v>246.72</v>
      </c>
      <c r="CH7" s="39">
        <v>234.96</v>
      </c>
      <c r="CI7" s="39">
        <v>221.81</v>
      </c>
      <c r="CJ7" s="39">
        <v>230.02</v>
      </c>
      <c r="CK7" s="39">
        <v>228.47</v>
      </c>
      <c r="CL7" s="39">
        <v>218.56</v>
      </c>
      <c r="CM7" s="39" t="s">
        <v>39</v>
      </c>
      <c r="CN7" s="39" t="s">
        <v>39</v>
      </c>
      <c r="CO7" s="39" t="s">
        <v>39</v>
      </c>
      <c r="CP7" s="39" t="s">
        <v>39</v>
      </c>
      <c r="CQ7" s="39" t="s">
        <v>39</v>
      </c>
      <c r="CR7" s="39">
        <v>41.35</v>
      </c>
      <c r="CS7" s="39">
        <v>42.9</v>
      </c>
      <c r="CT7" s="39">
        <v>43.36</v>
      </c>
      <c r="CU7" s="39">
        <v>42.56</v>
      </c>
      <c r="CV7" s="39">
        <v>42.47</v>
      </c>
      <c r="CW7" s="39">
        <v>42.86</v>
      </c>
      <c r="CX7" s="39">
        <v>83.76</v>
      </c>
      <c r="CY7" s="39">
        <v>84.48</v>
      </c>
      <c r="CZ7" s="39">
        <v>87</v>
      </c>
      <c r="DA7" s="39">
        <v>87.61</v>
      </c>
      <c r="DB7" s="39">
        <v>88.32</v>
      </c>
      <c r="DC7" s="39">
        <v>82.9</v>
      </c>
      <c r="DD7" s="39">
        <v>83.5</v>
      </c>
      <c r="DE7" s="39">
        <v>83.06</v>
      </c>
      <c r="DF7" s="39">
        <v>83.32</v>
      </c>
      <c r="DG7" s="39">
        <v>83.75</v>
      </c>
      <c r="DH7" s="39">
        <v>84.2</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7.0000000000000007E-2</v>
      </c>
      <c r="EK7" s="39">
        <v>0.09</v>
      </c>
      <c r="EL7" s="39">
        <v>0.09</v>
      </c>
      <c r="EM7" s="39">
        <v>0.13</v>
      </c>
      <c r="EN7" s="39">
        <v>0.36</v>
      </c>
      <c r="EO7" s="39">
        <v>0.28000000000000003</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31</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15">
      <c r="B11">
        <v>4</v>
      </c>
      <c r="C11">
        <v>3</v>
      </c>
      <c r="D11">
        <v>2</v>
      </c>
      <c r="E11">
        <v>1</v>
      </c>
      <c r="F11">
        <v>0</v>
      </c>
      <c r="G11" t="s">
        <v>108</v>
      </c>
    </row>
    <row r="12" spans="1:145" x14ac:dyDescent="0.15">
      <c r="B12">
        <v>1</v>
      </c>
      <c r="C12">
        <v>1</v>
      </c>
      <c r="D12">
        <v>1</v>
      </c>
      <c r="E12">
        <v>1</v>
      </c>
      <c r="F12">
        <v>1</v>
      </c>
      <c r="G12" t="s">
        <v>109</v>
      </c>
    </row>
    <row r="13" spans="1:145" x14ac:dyDescent="0.15">
      <c r="B13" t="s">
        <v>110</v>
      </c>
      <c r="C13" t="s">
        <v>110</v>
      </c>
      <c r="D13" t="s">
        <v>110</v>
      </c>
      <c r="E13" t="s">
        <v>110</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奈良県</cp:lastModifiedBy>
  <dcterms:created xsi:type="dcterms:W3CDTF">2020-12-04T02:56:18Z</dcterms:created>
  <dcterms:modified xsi:type="dcterms:W3CDTF">2021-02-08T01:50:45Z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2021-01-21T05:11:05Z</vt:filetime>
  </property>
</Properties>
</file>