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3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Sheet1!$A$1:$P$88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<sst xmlns="http://schemas.openxmlformats.org/spreadsheetml/2006/main" xmlns:r="http://schemas.openxmlformats.org/officeDocument/2006/relationships" count="37" uniqueCount="37">
  <si>
    <t>新庄小学校</t>
    <rPh sb="0" eb="2">
      <t>しんじょう</t>
    </rPh>
    <rPh sb="2" eb="5">
      <t>しょうがっこう</t>
    </rPh>
    <phoneticPr fontId="1" type="Hiragana"/>
  </si>
  <si>
    <t>4月</t>
    <rPh sb="1" eb="2">
      <t>つき</t>
    </rPh>
    <phoneticPr fontId="1" type="Hiragana"/>
  </si>
  <si>
    <t>12月</t>
  </si>
  <si>
    <t>R2</t>
  </si>
  <si>
    <t>平均値</t>
  </si>
  <si>
    <t>電気代</t>
    <rPh sb="0" eb="3">
      <t>でんきだい</t>
    </rPh>
    <phoneticPr fontId="1" type="Hiragana"/>
  </si>
  <si>
    <t>R1</t>
  </si>
  <si>
    <t>R3</t>
  </si>
  <si>
    <t>9月</t>
  </si>
  <si>
    <t>5月</t>
  </si>
  <si>
    <t>6月</t>
  </si>
  <si>
    <t>磐城小学校</t>
    <rPh sb="0" eb="2">
      <t>いわき</t>
    </rPh>
    <rPh sb="2" eb="5">
      <t>しょうがっこう</t>
    </rPh>
    <phoneticPr fontId="1" type="Hiragana"/>
  </si>
  <si>
    <t>7月</t>
  </si>
  <si>
    <t>平均値</t>
    <rPh sb="0" eb="2">
      <t>へいきん</t>
    </rPh>
    <rPh sb="2" eb="3">
      <t>あたい</t>
    </rPh>
    <phoneticPr fontId="1" type="Hiragana"/>
  </si>
  <si>
    <t>8月</t>
  </si>
  <si>
    <t>3月</t>
  </si>
  <si>
    <t>10月</t>
  </si>
  <si>
    <t>ガス代</t>
    <rPh sb="2" eb="3">
      <t>だい</t>
    </rPh>
    <phoneticPr fontId="1" type="Hiragana"/>
  </si>
  <si>
    <t>11月</t>
  </si>
  <si>
    <t>當麻小学校</t>
    <rPh sb="0" eb="2">
      <t>たいま</t>
    </rPh>
    <rPh sb="2" eb="5">
      <t>しょうがっこう</t>
    </rPh>
    <phoneticPr fontId="1" type="Hiragana"/>
  </si>
  <si>
    <t>1月</t>
  </si>
  <si>
    <t>2月</t>
  </si>
  <si>
    <t>合計</t>
    <rPh sb="0" eb="2">
      <t>ごうけい</t>
    </rPh>
    <phoneticPr fontId="1" type="Hiragana"/>
  </si>
  <si>
    <t>R4</t>
  </si>
  <si>
    <t>種別</t>
    <rPh sb="0" eb="2">
      <t>しゅべつ</t>
    </rPh>
    <phoneticPr fontId="1" type="Hiragana"/>
  </si>
  <si>
    <t>年度</t>
    <rPh sb="0" eb="2">
      <t>ねんど</t>
    </rPh>
    <phoneticPr fontId="1" type="Hiragana"/>
  </si>
  <si>
    <t>学校名</t>
    <rPh sb="0" eb="3">
      <t>がっこうめい</t>
    </rPh>
    <phoneticPr fontId="1" type="Hiragana"/>
  </si>
  <si>
    <t>※R2年度4月5月は平均値から除いている。</t>
    <rPh sb="3" eb="5">
      <t>ねんど</t>
    </rPh>
    <rPh sb="6" eb="7">
      <t>つき</t>
    </rPh>
    <rPh sb="10" eb="12">
      <t>へいきん</t>
    </rPh>
    <rPh sb="12" eb="13">
      <t>ち</t>
    </rPh>
    <rPh sb="15" eb="16">
      <t>のぞ</t>
    </rPh>
    <phoneticPr fontId="1" type="Hiragana"/>
  </si>
  <si>
    <t>忍海小学校</t>
    <rPh sb="0" eb="2">
      <t>おしみ</t>
    </rPh>
    <rPh sb="2" eb="5">
      <t>しょうがっこう</t>
    </rPh>
    <phoneticPr fontId="1" type="Hiragana"/>
  </si>
  <si>
    <t>忍海幼稚園</t>
    <rPh sb="0" eb="2">
      <t>おしみ</t>
    </rPh>
    <rPh sb="2" eb="5">
      <t>ようちえん</t>
    </rPh>
    <phoneticPr fontId="1" type="Hiragana"/>
  </si>
  <si>
    <t>新庄中学校</t>
    <rPh sb="0" eb="2">
      <t>しんじょう</t>
    </rPh>
    <rPh sb="2" eb="3">
      <t>ちゅう</t>
    </rPh>
    <rPh sb="3" eb="5">
      <t>がっこう</t>
    </rPh>
    <phoneticPr fontId="1" type="Hiragana"/>
  </si>
  <si>
    <t>新庄北小学校（新庄北幼稚園含む）</t>
    <rPh sb="0" eb="2">
      <t>しんじょう</t>
    </rPh>
    <rPh sb="2" eb="3">
      <t>きた</t>
    </rPh>
    <rPh sb="3" eb="6">
      <t>しょうがっこう</t>
    </rPh>
    <rPh sb="7" eb="10">
      <t>しんじょうきた</t>
    </rPh>
    <rPh sb="10" eb="13">
      <t>ようちえん</t>
    </rPh>
    <rPh sb="13" eb="14">
      <t>ふく</t>
    </rPh>
    <phoneticPr fontId="1" type="Hiragana"/>
  </si>
  <si>
    <t>白鳳中学校</t>
    <rPh sb="0" eb="2">
      <t>はくほう</t>
    </rPh>
    <rPh sb="2" eb="3">
      <t>ちゅう</t>
    </rPh>
    <rPh sb="3" eb="5">
      <t>がっこう</t>
    </rPh>
    <phoneticPr fontId="1" type="Hiragana"/>
  </si>
  <si>
    <t>新庄幼稚園</t>
    <rPh sb="0" eb="2">
      <t>しんじょう</t>
    </rPh>
    <rPh sb="2" eb="5">
      <t>ようちえん</t>
    </rPh>
    <phoneticPr fontId="1" type="Hiragana"/>
  </si>
  <si>
    <t>最大値</t>
    <rPh sb="0" eb="3">
      <t>さいだいち</t>
    </rPh>
    <phoneticPr fontId="1" type="Hiragana"/>
  </si>
  <si>
    <t>當麻幼稚園</t>
    <rPh sb="0" eb="2">
      <t>たいま</t>
    </rPh>
    <rPh sb="2" eb="5">
      <t>ようちえん</t>
    </rPh>
    <phoneticPr fontId="1" type="Hiragana"/>
  </si>
  <si>
    <t>小学校・中学校・幼稚園　電気使用量（R1～R4)</t>
    <rPh sb="0" eb="1">
      <t>しょう</t>
    </rPh>
    <rPh sb="1" eb="3">
      <t>がっこう</t>
    </rPh>
    <rPh sb="4" eb="5">
      <t>なか</t>
    </rPh>
    <rPh sb="5" eb="7">
      <t>がっこう</t>
    </rPh>
    <rPh sb="8" eb="11">
      <t>ようちえん</t>
    </rPh>
    <rPh sb="12" eb="14">
      <t>でんき</t>
    </rPh>
    <rPh sb="14" eb="17">
      <t>しようりょう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</si>
</sst>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游ゴシック"/>
      <family val="3"/>
      <scheme val="minor"/>
    </font>
    <font>
      <b/>
      <sz val="16"/>
      <color theme="1"/>
      <name val="游ゴシック"/>
      <family val="3"/>
      <scheme val="minor"/>
    </font>
    <font>
      <sz val="14"/>
      <color theme="1"/>
      <name val="游ゴシック"/>
      <family val="3"/>
      <scheme val="minor"/>
    </font>
    <font>
      <b/>
      <sz val="12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2" fillId="0" borderId="8" xfId="1" applyFont="1" applyBorder="1">
      <alignment vertical="center"/>
    </xf>
    <xf numFmtId="38" fontId="2" fillId="0" borderId="9" xfId="1" applyFont="1" applyBorder="1">
      <alignment vertical="center"/>
    </xf>
    <xf numFmtId="38" fontId="7" fillId="2" borderId="9" xfId="1" applyFont="1" applyFill="1" applyBorder="1">
      <alignment vertical="center"/>
    </xf>
    <xf numFmtId="38" fontId="5" fillId="2" borderId="9" xfId="1" applyFont="1" applyFill="1" applyBorder="1">
      <alignment vertical="center"/>
    </xf>
    <xf numFmtId="38" fontId="2" fillId="0" borderId="11" xfId="1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38" fontId="2" fillId="0" borderId="13" xfId="1" applyFont="1" applyBorder="1">
      <alignment vertical="center"/>
    </xf>
    <xf numFmtId="38" fontId="2" fillId="0" borderId="14" xfId="1" applyFont="1" applyBorder="1">
      <alignment vertical="center"/>
    </xf>
    <xf numFmtId="38" fontId="7" fillId="2" borderId="14" xfId="1" applyFont="1" applyFill="1" applyBorder="1">
      <alignment vertical="center"/>
    </xf>
    <xf numFmtId="38" fontId="5" fillId="2" borderId="14" xfId="1" applyFont="1" applyFill="1" applyBorder="1">
      <alignment vertical="center"/>
    </xf>
    <xf numFmtId="38" fontId="2" fillId="0" borderId="15" xfId="1" applyFont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88"/>
  <sheetViews>
    <sheetView tabSelected="1" view="pageBreakPreview" zoomScaleSheetLayoutView="100" workbookViewId="0">
      <pane xSplit="3" ySplit="2" topLeftCell="D3" activePane="bottomRight" state="frozen"/>
      <selection pane="topRight"/>
      <selection pane="bottomLeft"/>
      <selection pane="bottomRight" activeCell="P7" activeCellId="9" sqref="P87 P82 P77 P67 P57 P47 P37 P27 P17 P7"/>
    </sheetView>
  </sheetViews>
  <sheetFormatPr defaultRowHeight="19.5"/>
  <cols>
    <col min="1" max="1" width="16.75" style="1" bestFit="1" customWidth="1"/>
    <col min="2" max="2" width="12.5" style="1" customWidth="1"/>
    <col min="3" max="3" width="9.625" style="2" customWidth="1"/>
    <col min="4" max="16" width="11.125" style="1" customWidth="1"/>
    <col min="17" max="16384" width="9" style="1" customWidth="1"/>
  </cols>
  <sheetData>
    <row r="1" spans="1:16" ht="26.25">
      <c r="A1" s="3" t="s">
        <v>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0.25">
      <c r="A2" s="4" t="s">
        <v>26</v>
      </c>
      <c r="B2" s="14" t="s">
        <v>24</v>
      </c>
      <c r="C2" s="14" t="s">
        <v>25</v>
      </c>
      <c r="D2" s="14" t="s">
        <v>1</v>
      </c>
      <c r="E2" s="14" t="s">
        <v>9</v>
      </c>
      <c r="F2" s="14" t="s">
        <v>10</v>
      </c>
      <c r="G2" s="14" t="s">
        <v>12</v>
      </c>
      <c r="H2" s="14" t="s">
        <v>14</v>
      </c>
      <c r="I2" s="14" t="s">
        <v>8</v>
      </c>
      <c r="J2" s="14" t="s">
        <v>16</v>
      </c>
      <c r="K2" s="14" t="s">
        <v>18</v>
      </c>
      <c r="L2" s="14" t="s">
        <v>2</v>
      </c>
      <c r="M2" s="14" t="s">
        <v>20</v>
      </c>
      <c r="N2" s="14" t="s">
        <v>21</v>
      </c>
      <c r="O2" s="14" t="s">
        <v>15</v>
      </c>
      <c r="P2" s="28" t="s">
        <v>22</v>
      </c>
    </row>
    <row r="3" spans="1:16">
      <c r="A3" s="5" t="s">
        <v>0</v>
      </c>
      <c r="B3" s="15" t="s">
        <v>5</v>
      </c>
      <c r="C3" s="19" t="s">
        <v>6</v>
      </c>
      <c r="D3" s="23">
        <v>11293</v>
      </c>
      <c r="E3" s="23">
        <v>9966</v>
      </c>
      <c r="F3" s="23">
        <v>10419</v>
      </c>
      <c r="G3" s="23">
        <v>14600</v>
      </c>
      <c r="H3" s="23">
        <v>16233</v>
      </c>
      <c r="I3" s="23">
        <v>12394</v>
      </c>
      <c r="J3" s="23">
        <v>12605</v>
      </c>
      <c r="K3" s="23">
        <v>11459</v>
      </c>
      <c r="L3" s="23">
        <v>11555</v>
      </c>
      <c r="M3" s="23">
        <v>11825</v>
      </c>
      <c r="N3" s="23">
        <v>13270</v>
      </c>
      <c r="O3" s="23">
        <v>13263</v>
      </c>
      <c r="P3" s="29">
        <f t="shared" ref="P3:P66" si="0">SUM(D3:O3)</f>
        <v>148882</v>
      </c>
    </row>
    <row r="4" spans="1:16">
      <c r="A4" s="6"/>
      <c r="B4" s="16"/>
      <c r="C4" s="20" t="s">
        <v>3</v>
      </c>
      <c r="D4" s="24">
        <v>8571</v>
      </c>
      <c r="E4" s="24">
        <v>7508</v>
      </c>
      <c r="F4" s="24">
        <v>6964</v>
      </c>
      <c r="G4" s="24">
        <v>15873</v>
      </c>
      <c r="H4" s="24">
        <v>19434</v>
      </c>
      <c r="I4" s="24">
        <v>20317</v>
      </c>
      <c r="J4" s="24">
        <f>28675/2</f>
        <v>14337.5</v>
      </c>
      <c r="K4" s="24">
        <v>13419</v>
      </c>
      <c r="L4" s="24">
        <v>16536</v>
      </c>
      <c r="M4" s="24">
        <v>16261</v>
      </c>
      <c r="N4" s="24">
        <v>16240</v>
      </c>
      <c r="O4" s="24">
        <v>14586</v>
      </c>
      <c r="P4" s="30">
        <f t="shared" si="0"/>
        <v>170046.5</v>
      </c>
    </row>
    <row r="5" spans="1:16">
      <c r="A5" s="6"/>
      <c r="B5" s="16"/>
      <c r="C5" s="20" t="s">
        <v>7</v>
      </c>
      <c r="D5" s="24">
        <v>12003</v>
      </c>
      <c r="E5" s="24">
        <v>12138</v>
      </c>
      <c r="F5" s="24">
        <v>15626</v>
      </c>
      <c r="G5" s="24">
        <v>18839</v>
      </c>
      <c r="H5" s="24">
        <v>16299</v>
      </c>
      <c r="I5" s="24">
        <v>16472</v>
      </c>
      <c r="J5" s="24">
        <v>16493</v>
      </c>
      <c r="K5" s="24">
        <v>15397</v>
      </c>
      <c r="L5" s="24">
        <v>17048</v>
      </c>
      <c r="M5" s="24">
        <v>19072</v>
      </c>
      <c r="N5" s="24">
        <v>18632</v>
      </c>
      <c r="O5" s="24">
        <v>15847</v>
      </c>
      <c r="P5" s="30">
        <f t="shared" si="0"/>
        <v>193866</v>
      </c>
    </row>
    <row r="6" spans="1:16">
      <c r="A6" s="6"/>
      <c r="B6" s="16"/>
      <c r="C6" s="20" t="s">
        <v>23</v>
      </c>
      <c r="D6" s="24">
        <v>12326</v>
      </c>
      <c r="E6" s="24">
        <v>13774</v>
      </c>
      <c r="F6" s="24">
        <v>21980</v>
      </c>
      <c r="G6" s="24">
        <v>21327</v>
      </c>
      <c r="H6" s="24">
        <v>14718</v>
      </c>
      <c r="I6" s="24">
        <v>20146</v>
      </c>
      <c r="J6" s="24">
        <v>15035</v>
      </c>
      <c r="K6" s="24">
        <v>14280</v>
      </c>
      <c r="L6" s="24">
        <v>17599</v>
      </c>
      <c r="M6" s="24">
        <v>18456</v>
      </c>
      <c r="N6" s="24">
        <v>20393</v>
      </c>
      <c r="O6" s="24">
        <v>12689</v>
      </c>
      <c r="P6" s="30">
        <f t="shared" si="0"/>
        <v>202723</v>
      </c>
    </row>
    <row r="7" spans="1:16" ht="24.75">
      <c r="A7" s="6"/>
      <c r="B7" s="16"/>
      <c r="C7" s="21" t="s">
        <v>13</v>
      </c>
      <c r="D7" s="25">
        <f>AVERAGE(D3,D5,D6)</f>
        <v>11874</v>
      </c>
      <c r="E7" s="25">
        <f>AVERAGE(E3,E5,E6)</f>
        <v>11959.333333333334</v>
      </c>
      <c r="F7" s="25">
        <f t="shared" ref="F7:O7" si="1">AVERAGE(F3:F6)</f>
        <v>13747.25</v>
      </c>
      <c r="G7" s="25">
        <f t="shared" si="1"/>
        <v>17659.75</v>
      </c>
      <c r="H7" s="25">
        <f t="shared" si="1"/>
        <v>16671</v>
      </c>
      <c r="I7" s="25">
        <f t="shared" si="1"/>
        <v>17332.25</v>
      </c>
      <c r="J7" s="25">
        <f t="shared" si="1"/>
        <v>14617.625</v>
      </c>
      <c r="K7" s="25">
        <f t="shared" si="1"/>
        <v>13638.75</v>
      </c>
      <c r="L7" s="25">
        <f t="shared" si="1"/>
        <v>15684.5</v>
      </c>
      <c r="M7" s="25">
        <f t="shared" si="1"/>
        <v>16403.5</v>
      </c>
      <c r="N7" s="25">
        <f t="shared" si="1"/>
        <v>17133.75</v>
      </c>
      <c r="O7" s="25">
        <f t="shared" si="1"/>
        <v>14096.25</v>
      </c>
      <c r="P7" s="31">
        <f t="shared" si="0"/>
        <v>180817.95833333334</v>
      </c>
    </row>
    <row r="8" spans="1:16" hidden="1">
      <c r="A8" s="6"/>
      <c r="B8" s="16" t="s">
        <v>17</v>
      </c>
      <c r="C8" s="20" t="s">
        <v>6</v>
      </c>
      <c r="D8" s="24">
        <v>239</v>
      </c>
      <c r="E8" s="24">
        <v>40</v>
      </c>
      <c r="F8" s="24">
        <v>350</v>
      </c>
      <c r="G8" s="24">
        <v>1343</v>
      </c>
      <c r="H8" s="24">
        <v>398</v>
      </c>
      <c r="I8" s="24">
        <v>1952</v>
      </c>
      <c r="J8" s="24">
        <v>719</v>
      </c>
      <c r="K8" s="24">
        <v>26</v>
      </c>
      <c r="L8" s="24">
        <v>1081</v>
      </c>
      <c r="M8" s="24">
        <v>815</v>
      </c>
      <c r="N8" s="24">
        <v>1926</v>
      </c>
      <c r="O8" s="24">
        <v>958</v>
      </c>
      <c r="P8" s="30">
        <f t="shared" si="0"/>
        <v>9847</v>
      </c>
    </row>
    <row r="9" spans="1:16" hidden="1">
      <c r="A9" s="6"/>
      <c r="B9" s="16"/>
      <c r="C9" s="20" t="s">
        <v>3</v>
      </c>
      <c r="D9" s="24">
        <v>260</v>
      </c>
      <c r="E9" s="24">
        <v>109</v>
      </c>
      <c r="F9" s="24">
        <v>819</v>
      </c>
      <c r="G9" s="24">
        <v>2347</v>
      </c>
      <c r="H9" s="24">
        <v>3836</v>
      </c>
      <c r="I9" s="24">
        <v>4688</v>
      </c>
      <c r="J9" s="24">
        <v>915</v>
      </c>
      <c r="K9" s="24">
        <v>795</v>
      </c>
      <c r="L9" s="24">
        <v>2093</v>
      </c>
      <c r="M9" s="24">
        <v>2418</v>
      </c>
      <c r="N9" s="24">
        <v>3405</v>
      </c>
      <c r="O9" s="24">
        <v>2695</v>
      </c>
      <c r="P9" s="30">
        <f t="shared" si="0"/>
        <v>24380</v>
      </c>
    </row>
    <row r="10" spans="1:16" hidden="1">
      <c r="A10" s="6"/>
      <c r="B10" s="16"/>
      <c r="C10" s="20" t="s">
        <v>7</v>
      </c>
      <c r="D10" s="24">
        <v>466</v>
      </c>
      <c r="E10" s="24">
        <v>269</v>
      </c>
      <c r="F10" s="24">
        <v>1284</v>
      </c>
      <c r="G10" s="24">
        <v>2722</v>
      </c>
      <c r="H10" s="24">
        <v>1447</v>
      </c>
      <c r="I10" s="24">
        <v>2207</v>
      </c>
      <c r="J10" s="24">
        <v>2111</v>
      </c>
      <c r="K10" s="24">
        <v>1071</v>
      </c>
      <c r="L10" s="24">
        <v>2333</v>
      </c>
      <c r="M10" s="24">
        <v>2349</v>
      </c>
      <c r="N10" s="24">
        <v>4042</v>
      </c>
      <c r="O10" s="24">
        <v>3198</v>
      </c>
      <c r="P10" s="30">
        <f t="shared" si="0"/>
        <v>23499</v>
      </c>
    </row>
    <row r="11" spans="1:16" hidden="1">
      <c r="A11" s="6"/>
      <c r="B11" s="16"/>
      <c r="C11" s="20" t="s">
        <v>23</v>
      </c>
      <c r="D11" s="24">
        <v>573</v>
      </c>
      <c r="E11" s="24">
        <v>40</v>
      </c>
      <c r="F11" s="24">
        <v>832</v>
      </c>
      <c r="G11" s="24">
        <v>4826</v>
      </c>
      <c r="H11" s="24">
        <v>2027</v>
      </c>
      <c r="I11" s="24">
        <v>3796</v>
      </c>
      <c r="J11" s="24"/>
      <c r="K11" s="24"/>
      <c r="L11" s="24"/>
      <c r="M11" s="24"/>
      <c r="N11" s="24"/>
      <c r="O11" s="24"/>
      <c r="P11" s="30">
        <f t="shared" si="0"/>
        <v>12094</v>
      </c>
    </row>
    <row r="12" spans="1:16" hidden="1">
      <c r="A12" s="7"/>
      <c r="B12" s="17"/>
      <c r="C12" s="21" t="s">
        <v>34</v>
      </c>
      <c r="D12" s="26">
        <f t="shared" ref="D12:O12" si="2">MAX(D8:D11)</f>
        <v>573</v>
      </c>
      <c r="E12" s="26">
        <f t="shared" si="2"/>
        <v>269</v>
      </c>
      <c r="F12" s="26">
        <f t="shared" si="2"/>
        <v>1284</v>
      </c>
      <c r="G12" s="26">
        <f t="shared" si="2"/>
        <v>4826</v>
      </c>
      <c r="H12" s="26">
        <f t="shared" si="2"/>
        <v>3836</v>
      </c>
      <c r="I12" s="26">
        <f t="shared" si="2"/>
        <v>4688</v>
      </c>
      <c r="J12" s="26">
        <f t="shared" si="2"/>
        <v>2111</v>
      </c>
      <c r="K12" s="26">
        <f t="shared" si="2"/>
        <v>1071</v>
      </c>
      <c r="L12" s="26">
        <f t="shared" si="2"/>
        <v>2333</v>
      </c>
      <c r="M12" s="26">
        <f t="shared" si="2"/>
        <v>2418</v>
      </c>
      <c r="N12" s="26">
        <f t="shared" si="2"/>
        <v>4042</v>
      </c>
      <c r="O12" s="26">
        <f t="shared" si="2"/>
        <v>3198</v>
      </c>
      <c r="P12" s="32">
        <f t="shared" si="0"/>
        <v>30649</v>
      </c>
    </row>
    <row r="13" spans="1:16">
      <c r="A13" s="5" t="s">
        <v>28</v>
      </c>
      <c r="B13" s="15" t="s">
        <v>5</v>
      </c>
      <c r="C13" s="19" t="s">
        <v>6</v>
      </c>
      <c r="D13" s="23">
        <v>9544</v>
      </c>
      <c r="E13" s="23">
        <v>8177</v>
      </c>
      <c r="F13" s="23">
        <v>9805</v>
      </c>
      <c r="G13" s="23">
        <v>13403</v>
      </c>
      <c r="H13" s="23">
        <v>12388</v>
      </c>
      <c r="I13" s="23">
        <v>8230</v>
      </c>
      <c r="J13" s="23">
        <v>11733</v>
      </c>
      <c r="K13" s="23">
        <v>9845</v>
      </c>
      <c r="L13" s="23">
        <v>9619</v>
      </c>
      <c r="M13" s="23">
        <v>10517</v>
      </c>
      <c r="N13" s="23">
        <v>12440</v>
      </c>
      <c r="O13" s="23">
        <v>11409</v>
      </c>
      <c r="P13" s="29">
        <f t="shared" si="0"/>
        <v>127110</v>
      </c>
    </row>
    <row r="14" spans="1:16">
      <c r="A14" s="6"/>
      <c r="B14" s="16"/>
      <c r="C14" s="20" t="s">
        <v>3</v>
      </c>
      <c r="D14" s="24">
        <v>7340</v>
      </c>
      <c r="E14" s="24">
        <v>6547</v>
      </c>
      <c r="F14" s="24">
        <v>5672</v>
      </c>
      <c r="G14" s="24">
        <v>12004</v>
      </c>
      <c r="H14" s="24">
        <v>15129</v>
      </c>
      <c r="I14" s="24">
        <v>17151</v>
      </c>
      <c r="J14" s="24">
        <f>23631/2</f>
        <v>11815.5</v>
      </c>
      <c r="K14" s="24">
        <v>11631</v>
      </c>
      <c r="L14" s="24">
        <v>13733</v>
      </c>
      <c r="M14" s="24">
        <v>16245</v>
      </c>
      <c r="N14" s="24">
        <v>15055</v>
      </c>
      <c r="O14" s="24">
        <v>12834</v>
      </c>
      <c r="P14" s="30">
        <f t="shared" si="0"/>
        <v>145156.5</v>
      </c>
    </row>
    <row r="15" spans="1:16">
      <c r="A15" s="6"/>
      <c r="B15" s="16"/>
      <c r="C15" s="20" t="s">
        <v>7</v>
      </c>
      <c r="D15" s="24">
        <v>10057</v>
      </c>
      <c r="E15" s="24">
        <v>10100</v>
      </c>
      <c r="F15" s="24">
        <v>12965</v>
      </c>
      <c r="G15" s="24">
        <v>15300</v>
      </c>
      <c r="H15" s="24">
        <v>12270</v>
      </c>
      <c r="I15" s="24">
        <v>12549</v>
      </c>
      <c r="J15" s="24">
        <v>11800</v>
      </c>
      <c r="K15" s="24">
        <v>12441</v>
      </c>
      <c r="L15" s="24">
        <v>14082</v>
      </c>
      <c r="M15" s="24">
        <v>16275</v>
      </c>
      <c r="N15" s="24">
        <v>15228</v>
      </c>
      <c r="O15" s="24">
        <v>12677</v>
      </c>
      <c r="P15" s="30">
        <f t="shared" si="0"/>
        <v>155744</v>
      </c>
    </row>
    <row r="16" spans="1:16">
      <c r="A16" s="6"/>
      <c r="B16" s="16"/>
      <c r="C16" s="20" t="s">
        <v>23</v>
      </c>
      <c r="D16" s="24">
        <v>10019</v>
      </c>
      <c r="E16" s="24">
        <v>10599</v>
      </c>
      <c r="F16" s="24">
        <v>16108</v>
      </c>
      <c r="G16" s="24">
        <v>20244</v>
      </c>
      <c r="H16" s="24">
        <v>13527</v>
      </c>
      <c r="I16" s="24">
        <v>15817</v>
      </c>
      <c r="J16" s="24">
        <v>11833</v>
      </c>
      <c r="K16" s="24">
        <v>11312</v>
      </c>
      <c r="L16" s="24">
        <v>14304</v>
      </c>
      <c r="M16" s="24">
        <v>14353</v>
      </c>
      <c r="N16" s="24">
        <v>16050</v>
      </c>
      <c r="O16" s="24">
        <v>10541</v>
      </c>
      <c r="P16" s="30">
        <f t="shared" si="0"/>
        <v>164707</v>
      </c>
    </row>
    <row r="17" spans="1:16" ht="24.75">
      <c r="A17" s="6"/>
      <c r="B17" s="16"/>
      <c r="C17" s="21" t="s">
        <v>4</v>
      </c>
      <c r="D17" s="25">
        <f>AVERAGE(D13,D15,D16)</f>
        <v>9873.3333333333339</v>
      </c>
      <c r="E17" s="25">
        <f>AVERAGE(E13,E15,E16)</f>
        <v>9625.3333333333339</v>
      </c>
      <c r="F17" s="25">
        <f t="shared" ref="F17:O17" si="3">AVERAGE(F13:F16)</f>
        <v>11137.5</v>
      </c>
      <c r="G17" s="25">
        <f t="shared" si="3"/>
        <v>15237.75</v>
      </c>
      <c r="H17" s="25">
        <f t="shared" si="3"/>
        <v>13328.5</v>
      </c>
      <c r="I17" s="25">
        <f t="shared" si="3"/>
        <v>13436.75</v>
      </c>
      <c r="J17" s="25">
        <f t="shared" si="3"/>
        <v>11795.375</v>
      </c>
      <c r="K17" s="25">
        <f t="shared" si="3"/>
        <v>11307.25</v>
      </c>
      <c r="L17" s="25">
        <f t="shared" si="3"/>
        <v>12934.5</v>
      </c>
      <c r="M17" s="25">
        <f t="shared" si="3"/>
        <v>14347.5</v>
      </c>
      <c r="N17" s="25">
        <f t="shared" si="3"/>
        <v>14693.25</v>
      </c>
      <c r="O17" s="25">
        <f t="shared" si="3"/>
        <v>11865.25</v>
      </c>
      <c r="P17" s="31">
        <f t="shared" si="0"/>
        <v>149582.29166666669</v>
      </c>
    </row>
    <row r="18" spans="1:16" hidden="1">
      <c r="A18" s="6"/>
      <c r="B18" s="16" t="s">
        <v>17</v>
      </c>
      <c r="C18" s="20" t="s">
        <v>6</v>
      </c>
      <c r="D18" s="24">
        <v>36</v>
      </c>
      <c r="E18" s="24">
        <v>2</v>
      </c>
      <c r="F18" s="24">
        <v>202</v>
      </c>
      <c r="G18" s="24">
        <v>771</v>
      </c>
      <c r="H18" s="24">
        <v>159</v>
      </c>
      <c r="I18" s="24">
        <v>1112</v>
      </c>
      <c r="J18" s="24">
        <v>412</v>
      </c>
      <c r="K18" s="24">
        <v>2</v>
      </c>
      <c r="L18" s="24">
        <v>378</v>
      </c>
      <c r="M18" s="24">
        <v>418</v>
      </c>
      <c r="N18" s="24">
        <v>840</v>
      </c>
      <c r="O18" s="24">
        <v>409</v>
      </c>
      <c r="P18" s="30">
        <f t="shared" si="0"/>
        <v>4741</v>
      </c>
    </row>
    <row r="19" spans="1:16" hidden="1">
      <c r="A19" s="6"/>
      <c r="B19" s="16"/>
      <c r="C19" s="20" t="s">
        <v>3</v>
      </c>
      <c r="D19" s="24">
        <v>48</v>
      </c>
      <c r="E19" s="24">
        <v>23</v>
      </c>
      <c r="F19" s="24">
        <v>491</v>
      </c>
      <c r="G19" s="24">
        <v>1219</v>
      </c>
      <c r="H19" s="24">
        <v>2140</v>
      </c>
      <c r="I19" s="24">
        <v>2672</v>
      </c>
      <c r="J19" s="24">
        <v>496</v>
      </c>
      <c r="K19" s="24">
        <v>139</v>
      </c>
      <c r="L19" s="24">
        <v>967</v>
      </c>
      <c r="M19" s="24">
        <v>975</v>
      </c>
      <c r="N19" s="24">
        <v>1401</v>
      </c>
      <c r="O19" s="24">
        <v>857</v>
      </c>
      <c r="P19" s="30">
        <f t="shared" si="0"/>
        <v>11428</v>
      </c>
    </row>
    <row r="20" spans="1:16" hidden="1">
      <c r="A20" s="6"/>
      <c r="B20" s="16"/>
      <c r="C20" s="20" t="s">
        <v>7</v>
      </c>
      <c r="D20" s="24">
        <v>76</v>
      </c>
      <c r="E20" s="24">
        <v>84</v>
      </c>
      <c r="F20" s="24">
        <v>727</v>
      </c>
      <c r="G20" s="24">
        <v>1728</v>
      </c>
      <c r="H20" s="24">
        <v>792</v>
      </c>
      <c r="I20" s="24">
        <v>1397</v>
      </c>
      <c r="J20" s="24">
        <v>1211</v>
      </c>
      <c r="K20" s="24">
        <v>52</v>
      </c>
      <c r="L20" s="24">
        <v>1056</v>
      </c>
      <c r="M20" s="24">
        <v>1220</v>
      </c>
      <c r="N20" s="24">
        <v>1823</v>
      </c>
      <c r="O20" s="24">
        <v>1088</v>
      </c>
      <c r="P20" s="30">
        <f t="shared" si="0"/>
        <v>11254</v>
      </c>
    </row>
    <row r="21" spans="1:16" hidden="1">
      <c r="A21" s="6"/>
      <c r="B21" s="16"/>
      <c r="C21" s="20" t="s">
        <v>23</v>
      </c>
      <c r="D21" s="24">
        <v>178</v>
      </c>
      <c r="E21" s="24">
        <v>9</v>
      </c>
      <c r="F21" s="24">
        <v>373</v>
      </c>
      <c r="G21" s="24">
        <v>2642</v>
      </c>
      <c r="H21" s="24">
        <v>494</v>
      </c>
      <c r="I21" s="24">
        <v>2085</v>
      </c>
      <c r="J21" s="24"/>
      <c r="K21" s="24"/>
      <c r="L21" s="24"/>
      <c r="M21" s="24"/>
      <c r="N21" s="24"/>
      <c r="O21" s="24"/>
      <c r="P21" s="30">
        <f t="shared" si="0"/>
        <v>5781</v>
      </c>
    </row>
    <row r="22" spans="1:16" hidden="1">
      <c r="A22" s="7"/>
      <c r="B22" s="17"/>
      <c r="C22" s="21" t="s">
        <v>34</v>
      </c>
      <c r="D22" s="26">
        <f t="shared" ref="D22:O22" si="4">MAX(D18:D21)</f>
        <v>178</v>
      </c>
      <c r="E22" s="26">
        <f t="shared" si="4"/>
        <v>84</v>
      </c>
      <c r="F22" s="26">
        <f t="shared" si="4"/>
        <v>727</v>
      </c>
      <c r="G22" s="26">
        <f t="shared" si="4"/>
        <v>2642</v>
      </c>
      <c r="H22" s="26">
        <f t="shared" si="4"/>
        <v>2140</v>
      </c>
      <c r="I22" s="26">
        <f t="shared" si="4"/>
        <v>2672</v>
      </c>
      <c r="J22" s="26">
        <f t="shared" si="4"/>
        <v>1211</v>
      </c>
      <c r="K22" s="26">
        <f t="shared" si="4"/>
        <v>139</v>
      </c>
      <c r="L22" s="26">
        <f t="shared" si="4"/>
        <v>1056</v>
      </c>
      <c r="M22" s="26">
        <f t="shared" si="4"/>
        <v>1220</v>
      </c>
      <c r="N22" s="26">
        <f t="shared" si="4"/>
        <v>1823</v>
      </c>
      <c r="O22" s="26">
        <f t="shared" si="4"/>
        <v>1088</v>
      </c>
      <c r="P22" s="32">
        <f t="shared" si="0"/>
        <v>14980</v>
      </c>
    </row>
    <row r="23" spans="1:16">
      <c r="A23" s="8" t="s">
        <v>31</v>
      </c>
      <c r="B23" s="15" t="s">
        <v>5</v>
      </c>
      <c r="C23" s="19" t="s">
        <v>6</v>
      </c>
      <c r="D23" s="23">
        <v>8436</v>
      </c>
      <c r="E23" s="23">
        <v>6350</v>
      </c>
      <c r="F23" s="23">
        <v>6017</v>
      </c>
      <c r="G23" s="23">
        <v>10174</v>
      </c>
      <c r="H23" s="23">
        <v>13235</v>
      </c>
      <c r="I23" s="23">
        <v>7499</v>
      </c>
      <c r="J23" s="23">
        <v>9817</v>
      </c>
      <c r="K23" s="23">
        <v>6812</v>
      </c>
      <c r="L23" s="23">
        <v>7011</v>
      </c>
      <c r="M23" s="23">
        <v>9859</v>
      </c>
      <c r="N23" s="23">
        <v>10945</v>
      </c>
      <c r="O23" s="23">
        <v>11500</v>
      </c>
      <c r="P23" s="29">
        <f t="shared" si="0"/>
        <v>107655</v>
      </c>
    </row>
    <row r="24" spans="1:16">
      <c r="A24" s="9"/>
      <c r="B24" s="16"/>
      <c r="C24" s="20" t="s">
        <v>3</v>
      </c>
      <c r="D24" s="24">
        <v>7818</v>
      </c>
      <c r="E24" s="24">
        <v>6170</v>
      </c>
      <c r="F24" s="24">
        <v>4583</v>
      </c>
      <c r="G24" s="24">
        <v>9907</v>
      </c>
      <c r="H24" s="24">
        <v>12908</v>
      </c>
      <c r="I24" s="24">
        <v>15590</v>
      </c>
      <c r="J24" s="24">
        <f>19125/2</f>
        <v>9562.5</v>
      </c>
      <c r="K24" s="24">
        <v>8475</v>
      </c>
      <c r="L24" s="24">
        <v>12952</v>
      </c>
      <c r="M24" s="24">
        <v>14478</v>
      </c>
      <c r="N24" s="24">
        <v>14007</v>
      </c>
      <c r="O24" s="24">
        <v>10469</v>
      </c>
      <c r="P24" s="30">
        <f t="shared" si="0"/>
        <v>126919.5</v>
      </c>
    </row>
    <row r="25" spans="1:16">
      <c r="A25" s="9"/>
      <c r="B25" s="16"/>
      <c r="C25" s="20" t="s">
        <v>7</v>
      </c>
      <c r="D25" s="24">
        <v>6639</v>
      </c>
      <c r="E25" s="24">
        <v>6567</v>
      </c>
      <c r="F25" s="24">
        <v>11429</v>
      </c>
      <c r="G25" s="24">
        <v>12398</v>
      </c>
      <c r="H25" s="24">
        <v>9400</v>
      </c>
      <c r="I25" s="24">
        <v>10891</v>
      </c>
      <c r="J25" s="24">
        <v>9176</v>
      </c>
      <c r="K25" s="24">
        <v>9143</v>
      </c>
      <c r="L25" s="24">
        <v>11969</v>
      </c>
      <c r="M25" s="24">
        <v>15628</v>
      </c>
      <c r="N25" s="24">
        <v>17855</v>
      </c>
      <c r="O25" s="24">
        <v>11983</v>
      </c>
      <c r="P25" s="30">
        <f t="shared" si="0"/>
        <v>133078</v>
      </c>
    </row>
    <row r="26" spans="1:16">
      <c r="A26" s="9"/>
      <c r="B26" s="16"/>
      <c r="C26" s="20" t="s">
        <v>23</v>
      </c>
      <c r="D26" s="24">
        <v>6999</v>
      </c>
      <c r="E26" s="24">
        <v>8259</v>
      </c>
      <c r="F26" s="24">
        <v>18143</v>
      </c>
      <c r="G26" s="24">
        <v>15753</v>
      </c>
      <c r="H26" s="24">
        <v>10354</v>
      </c>
      <c r="I26" s="24">
        <v>13711</v>
      </c>
      <c r="J26" s="24">
        <v>7603</v>
      </c>
      <c r="K26" s="24">
        <v>7852</v>
      </c>
      <c r="L26" s="24">
        <v>12157</v>
      </c>
      <c r="M26" s="24">
        <v>14197</v>
      </c>
      <c r="N26" s="24">
        <v>15140</v>
      </c>
      <c r="O26" s="24">
        <v>8739</v>
      </c>
      <c r="P26" s="30">
        <f t="shared" si="0"/>
        <v>138907</v>
      </c>
    </row>
    <row r="27" spans="1:16" ht="24.75">
      <c r="A27" s="9"/>
      <c r="B27" s="16"/>
      <c r="C27" s="21" t="s">
        <v>4</v>
      </c>
      <c r="D27" s="25">
        <f>AVERAGE(D23,D25,D26)</f>
        <v>7358</v>
      </c>
      <c r="E27" s="25">
        <f>AVERAGE(E23,E25,E26)</f>
        <v>7058.666666666667</v>
      </c>
      <c r="F27" s="25">
        <f t="shared" ref="F27:O27" si="5">AVERAGE(F23:F26)</f>
        <v>10043</v>
      </c>
      <c r="G27" s="25">
        <f t="shared" si="5"/>
        <v>12058</v>
      </c>
      <c r="H27" s="25">
        <f t="shared" si="5"/>
        <v>11474.25</v>
      </c>
      <c r="I27" s="25">
        <f t="shared" si="5"/>
        <v>11922.75</v>
      </c>
      <c r="J27" s="25">
        <f t="shared" si="5"/>
        <v>9039.625</v>
      </c>
      <c r="K27" s="25">
        <f t="shared" si="5"/>
        <v>8070.5</v>
      </c>
      <c r="L27" s="25">
        <f t="shared" si="5"/>
        <v>11022.25</v>
      </c>
      <c r="M27" s="25">
        <f t="shared" si="5"/>
        <v>13540.5</v>
      </c>
      <c r="N27" s="25">
        <f t="shared" si="5"/>
        <v>14486.75</v>
      </c>
      <c r="O27" s="25">
        <f t="shared" si="5"/>
        <v>10672.75</v>
      </c>
      <c r="P27" s="31">
        <f t="shared" si="0"/>
        <v>126747.04166666667</v>
      </c>
    </row>
    <row r="28" spans="1:16" hidden="1">
      <c r="A28" s="9"/>
      <c r="B28" s="16" t="s">
        <v>17</v>
      </c>
      <c r="C28" s="20" t="s">
        <v>6</v>
      </c>
      <c r="D28" s="24">
        <v>113</v>
      </c>
      <c r="E28" s="24">
        <v>8</v>
      </c>
      <c r="F28" s="24">
        <v>187</v>
      </c>
      <c r="G28" s="24">
        <v>783</v>
      </c>
      <c r="H28" s="24">
        <v>311</v>
      </c>
      <c r="I28" s="24">
        <v>1099</v>
      </c>
      <c r="J28" s="24">
        <v>476</v>
      </c>
      <c r="K28" s="24">
        <v>9</v>
      </c>
      <c r="L28" s="24">
        <v>400</v>
      </c>
      <c r="M28" s="24">
        <v>346</v>
      </c>
      <c r="N28" s="24">
        <v>922</v>
      </c>
      <c r="O28" s="24">
        <v>507</v>
      </c>
      <c r="P28" s="30">
        <f t="shared" si="0"/>
        <v>5161</v>
      </c>
    </row>
    <row r="29" spans="1:16" hidden="1">
      <c r="A29" s="9"/>
      <c r="B29" s="16"/>
      <c r="C29" s="20" t="s">
        <v>3</v>
      </c>
      <c r="D29" s="24">
        <v>128</v>
      </c>
      <c r="E29" s="24">
        <v>50</v>
      </c>
      <c r="F29" s="24">
        <v>371</v>
      </c>
      <c r="G29" s="24">
        <v>1275</v>
      </c>
      <c r="H29" s="24">
        <v>2444</v>
      </c>
      <c r="I29" s="24">
        <v>2517</v>
      </c>
      <c r="J29" s="24">
        <v>531</v>
      </c>
      <c r="K29" s="24">
        <v>381</v>
      </c>
      <c r="L29" s="24">
        <v>833</v>
      </c>
      <c r="M29" s="24">
        <v>1070</v>
      </c>
      <c r="N29" s="24">
        <v>1672</v>
      </c>
      <c r="O29" s="24">
        <v>1377</v>
      </c>
      <c r="P29" s="30">
        <f t="shared" si="0"/>
        <v>12649</v>
      </c>
    </row>
    <row r="30" spans="1:16" hidden="1">
      <c r="A30" s="9"/>
      <c r="B30" s="16"/>
      <c r="C30" s="20" t="s">
        <v>7</v>
      </c>
      <c r="D30" s="24">
        <v>253</v>
      </c>
      <c r="E30" s="24">
        <v>69</v>
      </c>
      <c r="F30" s="24">
        <v>683</v>
      </c>
      <c r="G30" s="24">
        <v>1591</v>
      </c>
      <c r="H30" s="24">
        <v>689</v>
      </c>
      <c r="I30" s="24">
        <v>1115</v>
      </c>
      <c r="J30" s="24">
        <v>1101</v>
      </c>
      <c r="K30" s="24">
        <v>346</v>
      </c>
      <c r="L30" s="24">
        <v>952</v>
      </c>
      <c r="M30" s="24">
        <v>819</v>
      </c>
      <c r="N30" s="24">
        <v>1935</v>
      </c>
      <c r="O30" s="24">
        <v>1555</v>
      </c>
      <c r="P30" s="30">
        <f t="shared" si="0"/>
        <v>11108</v>
      </c>
    </row>
    <row r="31" spans="1:16" hidden="1">
      <c r="A31" s="9"/>
      <c r="B31" s="16"/>
      <c r="C31" s="20" t="s">
        <v>23</v>
      </c>
      <c r="D31" s="24">
        <v>171</v>
      </c>
      <c r="E31" s="24">
        <v>30</v>
      </c>
      <c r="F31" s="24">
        <v>388</v>
      </c>
      <c r="G31" s="24">
        <v>2033</v>
      </c>
      <c r="H31" s="24">
        <v>622</v>
      </c>
      <c r="I31" s="24">
        <v>1364</v>
      </c>
      <c r="J31" s="24"/>
      <c r="K31" s="24"/>
      <c r="L31" s="24"/>
      <c r="M31" s="24"/>
      <c r="N31" s="24"/>
      <c r="O31" s="24"/>
      <c r="P31" s="30">
        <f t="shared" si="0"/>
        <v>4608</v>
      </c>
    </row>
    <row r="32" spans="1:16" hidden="1">
      <c r="A32" s="10"/>
      <c r="B32" s="17"/>
      <c r="C32" s="21" t="s">
        <v>34</v>
      </c>
      <c r="D32" s="26">
        <f t="shared" ref="D32:O32" si="6">MAX(D28:D31)</f>
        <v>253</v>
      </c>
      <c r="E32" s="26">
        <f t="shared" si="6"/>
        <v>69</v>
      </c>
      <c r="F32" s="26">
        <f t="shared" si="6"/>
        <v>683</v>
      </c>
      <c r="G32" s="26">
        <f t="shared" si="6"/>
        <v>2033</v>
      </c>
      <c r="H32" s="26">
        <f t="shared" si="6"/>
        <v>2444</v>
      </c>
      <c r="I32" s="26">
        <f t="shared" si="6"/>
        <v>2517</v>
      </c>
      <c r="J32" s="26">
        <f t="shared" si="6"/>
        <v>1101</v>
      </c>
      <c r="K32" s="26">
        <f t="shared" si="6"/>
        <v>381</v>
      </c>
      <c r="L32" s="26">
        <f t="shared" si="6"/>
        <v>952</v>
      </c>
      <c r="M32" s="26">
        <f t="shared" si="6"/>
        <v>1070</v>
      </c>
      <c r="N32" s="26">
        <f t="shared" si="6"/>
        <v>1935</v>
      </c>
      <c r="O32" s="26">
        <f t="shared" si="6"/>
        <v>1555</v>
      </c>
      <c r="P32" s="32">
        <f t="shared" si="0"/>
        <v>14993</v>
      </c>
    </row>
    <row r="33" spans="1:16">
      <c r="A33" s="5" t="s">
        <v>11</v>
      </c>
      <c r="B33" s="15" t="s">
        <v>5</v>
      </c>
      <c r="C33" s="19" t="s">
        <v>6</v>
      </c>
      <c r="D33" s="23">
        <v>8141</v>
      </c>
      <c r="E33" s="23">
        <v>7784</v>
      </c>
      <c r="F33" s="23">
        <v>9456</v>
      </c>
      <c r="G33" s="23">
        <v>12668</v>
      </c>
      <c r="H33" s="23">
        <v>12916</v>
      </c>
      <c r="I33" s="23">
        <v>7242</v>
      </c>
      <c r="J33" s="23">
        <v>10546</v>
      </c>
      <c r="K33" s="23">
        <v>9673</v>
      </c>
      <c r="L33" s="23">
        <v>9054</v>
      </c>
      <c r="M33" s="23">
        <v>8951</v>
      </c>
      <c r="N33" s="23">
        <v>9208</v>
      </c>
      <c r="O33" s="23">
        <v>9521</v>
      </c>
      <c r="P33" s="29">
        <f t="shared" si="0"/>
        <v>115160</v>
      </c>
    </row>
    <row r="34" spans="1:16">
      <c r="A34" s="6"/>
      <c r="B34" s="16"/>
      <c r="C34" s="20" t="s">
        <v>3</v>
      </c>
      <c r="D34" s="24">
        <v>5707</v>
      </c>
      <c r="E34" s="24">
        <v>5544</v>
      </c>
      <c r="F34" s="24">
        <v>4769</v>
      </c>
      <c r="G34" s="24">
        <v>8105</v>
      </c>
      <c r="H34" s="24">
        <v>11123</v>
      </c>
      <c r="I34" s="24">
        <v>11150</v>
      </c>
      <c r="J34" s="24">
        <f>21701/2</f>
        <v>10850.5</v>
      </c>
      <c r="K34" s="24">
        <v>9406</v>
      </c>
      <c r="L34" s="24">
        <v>9932</v>
      </c>
      <c r="M34" s="24">
        <v>10471</v>
      </c>
      <c r="N34" s="24">
        <v>11076</v>
      </c>
      <c r="O34" s="24">
        <v>9307</v>
      </c>
      <c r="P34" s="30">
        <f t="shared" si="0"/>
        <v>107440.5</v>
      </c>
    </row>
    <row r="35" spans="1:16">
      <c r="A35" s="6"/>
      <c r="B35" s="16"/>
      <c r="C35" s="20" t="s">
        <v>7</v>
      </c>
      <c r="D35" s="24">
        <v>7963</v>
      </c>
      <c r="E35" s="24">
        <v>7964</v>
      </c>
      <c r="F35" s="24">
        <v>10726</v>
      </c>
      <c r="G35" s="24">
        <v>11642</v>
      </c>
      <c r="H35" s="24">
        <v>7966</v>
      </c>
      <c r="I35" s="24">
        <v>9205</v>
      </c>
      <c r="J35" s="24">
        <v>10897</v>
      </c>
      <c r="K35" s="24">
        <v>10062</v>
      </c>
      <c r="L35" s="24">
        <v>10471</v>
      </c>
      <c r="M35" s="24">
        <v>10539</v>
      </c>
      <c r="N35" s="24">
        <v>10384</v>
      </c>
      <c r="O35" s="24">
        <v>9174</v>
      </c>
      <c r="P35" s="30">
        <f t="shared" si="0"/>
        <v>116993</v>
      </c>
    </row>
    <row r="36" spans="1:16">
      <c r="A36" s="6"/>
      <c r="B36" s="16"/>
      <c r="C36" s="20" t="s">
        <v>23</v>
      </c>
      <c r="D36" s="24">
        <v>8664</v>
      </c>
      <c r="E36" s="24">
        <v>10195</v>
      </c>
      <c r="F36" s="24">
        <v>15155</v>
      </c>
      <c r="G36" s="24">
        <v>14328</v>
      </c>
      <c r="H36" s="24">
        <v>8685</v>
      </c>
      <c r="I36" s="24">
        <v>13185</v>
      </c>
      <c r="J36" s="24">
        <v>10187</v>
      </c>
      <c r="K36" s="24">
        <v>9831</v>
      </c>
      <c r="L36" s="24">
        <v>10216</v>
      </c>
      <c r="M36" s="24">
        <v>10544</v>
      </c>
      <c r="N36" s="24">
        <v>11451</v>
      </c>
      <c r="O36" s="24">
        <v>8474</v>
      </c>
      <c r="P36" s="30">
        <f t="shared" si="0"/>
        <v>130915</v>
      </c>
    </row>
    <row r="37" spans="1:16" ht="24.75">
      <c r="A37" s="6"/>
      <c r="B37" s="16"/>
      <c r="C37" s="21" t="s">
        <v>4</v>
      </c>
      <c r="D37" s="25">
        <f>AVERAGE(D33,D35,D36)</f>
        <v>8256</v>
      </c>
      <c r="E37" s="25">
        <f>AVERAGE(E33,E35,E36)</f>
        <v>8647.6666666666661</v>
      </c>
      <c r="F37" s="25">
        <f t="shared" ref="F37:O37" si="7">AVERAGE(F33:F36)</f>
        <v>10026.5</v>
      </c>
      <c r="G37" s="25">
        <f t="shared" si="7"/>
        <v>11685.75</v>
      </c>
      <c r="H37" s="25">
        <f t="shared" si="7"/>
        <v>10172.5</v>
      </c>
      <c r="I37" s="25">
        <f t="shared" si="7"/>
        <v>10195.5</v>
      </c>
      <c r="J37" s="25">
        <f t="shared" si="7"/>
        <v>10620.125</v>
      </c>
      <c r="K37" s="25">
        <f t="shared" si="7"/>
        <v>9743</v>
      </c>
      <c r="L37" s="25">
        <f t="shared" si="7"/>
        <v>9918.25</v>
      </c>
      <c r="M37" s="25">
        <f t="shared" si="7"/>
        <v>10126.25</v>
      </c>
      <c r="N37" s="25">
        <f t="shared" si="7"/>
        <v>10529.75</v>
      </c>
      <c r="O37" s="25">
        <f t="shared" si="7"/>
        <v>9119</v>
      </c>
      <c r="P37" s="31">
        <f t="shared" si="0"/>
        <v>119040.29166666666</v>
      </c>
    </row>
    <row r="38" spans="1:16" hidden="1">
      <c r="A38" s="6"/>
      <c r="B38" s="16" t="s">
        <v>17</v>
      </c>
      <c r="C38" s="20" t="s">
        <v>6</v>
      </c>
      <c r="D38" s="24">
        <v>120</v>
      </c>
      <c r="E38" s="24">
        <v>13</v>
      </c>
      <c r="F38" s="24">
        <v>243</v>
      </c>
      <c r="G38" s="24">
        <v>1499</v>
      </c>
      <c r="H38" s="24">
        <v>725</v>
      </c>
      <c r="I38" s="24">
        <v>2553</v>
      </c>
      <c r="J38" s="24">
        <v>885</v>
      </c>
      <c r="K38" s="24">
        <v>4</v>
      </c>
      <c r="L38" s="24">
        <v>775</v>
      </c>
      <c r="M38" s="24">
        <v>842</v>
      </c>
      <c r="N38" s="24">
        <v>1737</v>
      </c>
      <c r="O38" s="24">
        <v>799</v>
      </c>
      <c r="P38" s="30">
        <f t="shared" si="0"/>
        <v>10195</v>
      </c>
    </row>
    <row r="39" spans="1:16" hidden="1">
      <c r="A39" s="6"/>
      <c r="B39" s="16"/>
      <c r="C39" s="20" t="s">
        <v>3</v>
      </c>
      <c r="D39" s="24">
        <v>243</v>
      </c>
      <c r="E39" s="24">
        <v>53</v>
      </c>
      <c r="F39" s="24">
        <v>908</v>
      </c>
      <c r="G39" s="24">
        <v>2293</v>
      </c>
      <c r="H39" s="24">
        <v>4217</v>
      </c>
      <c r="I39" s="24">
        <v>6794</v>
      </c>
      <c r="J39" s="24">
        <v>735</v>
      </c>
      <c r="K39" s="24">
        <v>90</v>
      </c>
      <c r="L39" s="24">
        <v>1880</v>
      </c>
      <c r="M39" s="24">
        <v>2334</v>
      </c>
      <c r="N39" s="24">
        <v>3445</v>
      </c>
      <c r="O39" s="24">
        <v>2224</v>
      </c>
      <c r="P39" s="30">
        <f t="shared" si="0"/>
        <v>25216</v>
      </c>
    </row>
    <row r="40" spans="1:16" hidden="1">
      <c r="A40" s="6"/>
      <c r="B40" s="16"/>
      <c r="C40" s="20" t="s">
        <v>7</v>
      </c>
      <c r="D40" s="24">
        <v>153</v>
      </c>
      <c r="E40" s="24">
        <v>93</v>
      </c>
      <c r="F40" s="24">
        <v>1711</v>
      </c>
      <c r="G40" s="24">
        <v>3858</v>
      </c>
      <c r="H40" s="24">
        <v>1472</v>
      </c>
      <c r="I40" s="24">
        <v>2632</v>
      </c>
      <c r="J40" s="24">
        <v>2634</v>
      </c>
      <c r="K40" s="24">
        <v>572</v>
      </c>
      <c r="L40" s="24">
        <v>2275</v>
      </c>
      <c r="M40" s="24">
        <v>2182</v>
      </c>
      <c r="N40" s="24">
        <v>4096</v>
      </c>
      <c r="O40" s="24">
        <v>2432</v>
      </c>
      <c r="P40" s="30">
        <f t="shared" si="0"/>
        <v>24110</v>
      </c>
    </row>
    <row r="41" spans="1:16" hidden="1">
      <c r="A41" s="6"/>
      <c r="B41" s="16"/>
      <c r="C41" s="20" t="s">
        <v>23</v>
      </c>
      <c r="D41" s="24">
        <v>257</v>
      </c>
      <c r="E41" s="24">
        <v>152</v>
      </c>
      <c r="F41" s="24">
        <v>1378</v>
      </c>
      <c r="G41" s="24">
        <v>5606</v>
      </c>
      <c r="H41" s="24">
        <v>1604</v>
      </c>
      <c r="I41" s="24">
        <v>4412</v>
      </c>
      <c r="J41" s="24"/>
      <c r="K41" s="24"/>
      <c r="L41" s="24"/>
      <c r="M41" s="24"/>
      <c r="N41" s="24"/>
      <c r="O41" s="24"/>
      <c r="P41" s="30">
        <f t="shared" si="0"/>
        <v>13409</v>
      </c>
    </row>
    <row r="42" spans="1:16" hidden="1">
      <c r="A42" s="7"/>
      <c r="B42" s="17"/>
      <c r="C42" s="21" t="s">
        <v>34</v>
      </c>
      <c r="D42" s="26">
        <f t="shared" ref="D42:O42" si="8">MAX(D38:D41)</f>
        <v>257</v>
      </c>
      <c r="E42" s="26">
        <f t="shared" si="8"/>
        <v>152</v>
      </c>
      <c r="F42" s="26">
        <f t="shared" si="8"/>
        <v>1711</v>
      </c>
      <c r="G42" s="26">
        <f t="shared" si="8"/>
        <v>5606</v>
      </c>
      <c r="H42" s="26">
        <f t="shared" si="8"/>
        <v>4217</v>
      </c>
      <c r="I42" s="26">
        <f t="shared" si="8"/>
        <v>6794</v>
      </c>
      <c r="J42" s="26">
        <f t="shared" si="8"/>
        <v>2634</v>
      </c>
      <c r="K42" s="26">
        <f t="shared" si="8"/>
        <v>572</v>
      </c>
      <c r="L42" s="26">
        <f t="shared" si="8"/>
        <v>2275</v>
      </c>
      <c r="M42" s="26">
        <f t="shared" si="8"/>
        <v>2334</v>
      </c>
      <c r="N42" s="26">
        <f t="shared" si="8"/>
        <v>4096</v>
      </c>
      <c r="O42" s="26">
        <f t="shared" si="8"/>
        <v>2432</v>
      </c>
      <c r="P42" s="32">
        <f t="shared" si="0"/>
        <v>33080</v>
      </c>
    </row>
    <row r="43" spans="1:16">
      <c r="A43" s="5" t="s">
        <v>19</v>
      </c>
      <c r="B43" s="15" t="s">
        <v>5</v>
      </c>
      <c r="C43" s="19" t="s">
        <v>6</v>
      </c>
      <c r="D43" s="23">
        <v>5691</v>
      </c>
      <c r="E43" s="23">
        <v>5444</v>
      </c>
      <c r="F43" s="23">
        <v>7147</v>
      </c>
      <c r="G43" s="23">
        <v>9570</v>
      </c>
      <c r="H43" s="23">
        <v>10107</v>
      </c>
      <c r="I43" s="23">
        <v>5967</v>
      </c>
      <c r="J43" s="23">
        <v>6204</v>
      </c>
      <c r="K43" s="23">
        <v>6592</v>
      </c>
      <c r="L43" s="23">
        <v>5796</v>
      </c>
      <c r="M43" s="23">
        <v>6624</v>
      </c>
      <c r="N43" s="23">
        <v>7086</v>
      </c>
      <c r="O43" s="23">
        <v>6770</v>
      </c>
      <c r="P43" s="29">
        <f t="shared" si="0"/>
        <v>82998</v>
      </c>
    </row>
    <row r="44" spans="1:16">
      <c r="A44" s="6"/>
      <c r="B44" s="16"/>
      <c r="C44" s="20" t="s">
        <v>3</v>
      </c>
      <c r="D44" s="24">
        <v>5301</v>
      </c>
      <c r="E44" s="24">
        <v>4280</v>
      </c>
      <c r="F44" s="24">
        <v>3887</v>
      </c>
      <c r="G44" s="24">
        <v>6670</v>
      </c>
      <c r="H44" s="24">
        <v>8326</v>
      </c>
      <c r="I44" s="24">
        <v>8107</v>
      </c>
      <c r="J44" s="24">
        <f>12035/2</f>
        <v>6017.5</v>
      </c>
      <c r="K44" s="24">
        <v>6835</v>
      </c>
      <c r="L44" s="24">
        <v>7076</v>
      </c>
      <c r="M44" s="24">
        <v>7428</v>
      </c>
      <c r="N44" s="24">
        <v>7438</v>
      </c>
      <c r="O44" s="24">
        <v>7129</v>
      </c>
      <c r="P44" s="30">
        <f t="shared" si="0"/>
        <v>78494.5</v>
      </c>
    </row>
    <row r="45" spans="1:16">
      <c r="A45" s="6"/>
      <c r="B45" s="16"/>
      <c r="C45" s="20" t="s">
        <v>7</v>
      </c>
      <c r="D45" s="24">
        <v>5732</v>
      </c>
      <c r="E45" s="24">
        <v>5944</v>
      </c>
      <c r="F45" s="24">
        <v>6860</v>
      </c>
      <c r="G45" s="24">
        <v>7526</v>
      </c>
      <c r="H45" s="24">
        <v>6517</v>
      </c>
      <c r="I45" s="24">
        <v>7322</v>
      </c>
      <c r="J45" s="24">
        <v>6626</v>
      </c>
      <c r="K45" s="24">
        <v>7512</v>
      </c>
      <c r="L45" s="24">
        <v>7991</v>
      </c>
      <c r="M45" s="24">
        <v>8370</v>
      </c>
      <c r="N45" s="24">
        <v>8496</v>
      </c>
      <c r="O45" s="24">
        <v>7644</v>
      </c>
      <c r="P45" s="30">
        <f t="shared" si="0"/>
        <v>86540</v>
      </c>
    </row>
    <row r="46" spans="1:16">
      <c r="A46" s="6"/>
      <c r="B46" s="16"/>
      <c r="C46" s="20" t="s">
        <v>23</v>
      </c>
      <c r="D46" s="24">
        <v>5661</v>
      </c>
      <c r="E46" s="24">
        <v>6735</v>
      </c>
      <c r="F46" s="24">
        <v>9569</v>
      </c>
      <c r="G46" s="24">
        <v>11153</v>
      </c>
      <c r="H46" s="24">
        <v>6590</v>
      </c>
      <c r="I46" s="24">
        <v>8342</v>
      </c>
      <c r="J46" s="24">
        <v>7058</v>
      </c>
      <c r="K46" s="24">
        <v>6927</v>
      </c>
      <c r="L46" s="24">
        <v>7835</v>
      </c>
      <c r="M46" s="24">
        <v>8473</v>
      </c>
      <c r="N46" s="24">
        <v>8602</v>
      </c>
      <c r="O46" s="24">
        <v>5535</v>
      </c>
      <c r="P46" s="30">
        <f t="shared" si="0"/>
        <v>92480</v>
      </c>
    </row>
    <row r="47" spans="1:16" ht="24.75">
      <c r="A47" s="6"/>
      <c r="B47" s="16"/>
      <c r="C47" s="21" t="s">
        <v>4</v>
      </c>
      <c r="D47" s="25">
        <f>AVERAGE(D43,D45,D46)</f>
        <v>5694.666666666667</v>
      </c>
      <c r="E47" s="25">
        <f>AVERAGE(E43,E45,E46)</f>
        <v>6041</v>
      </c>
      <c r="F47" s="25">
        <f t="shared" ref="F47:O47" si="9">AVERAGE(F43:F46)</f>
        <v>6865.75</v>
      </c>
      <c r="G47" s="25">
        <f t="shared" si="9"/>
        <v>8729.75</v>
      </c>
      <c r="H47" s="25">
        <f t="shared" si="9"/>
        <v>7885</v>
      </c>
      <c r="I47" s="25">
        <f t="shared" si="9"/>
        <v>7434.5</v>
      </c>
      <c r="J47" s="25">
        <f t="shared" si="9"/>
        <v>6476.375</v>
      </c>
      <c r="K47" s="25">
        <f t="shared" si="9"/>
        <v>6966.5</v>
      </c>
      <c r="L47" s="25">
        <f t="shared" si="9"/>
        <v>7174.5</v>
      </c>
      <c r="M47" s="25">
        <f t="shared" si="9"/>
        <v>7723.75</v>
      </c>
      <c r="N47" s="25">
        <f t="shared" si="9"/>
        <v>7905.5</v>
      </c>
      <c r="O47" s="25">
        <f t="shared" si="9"/>
        <v>6769.5</v>
      </c>
      <c r="P47" s="31">
        <f t="shared" si="0"/>
        <v>85666.791666666672</v>
      </c>
    </row>
    <row r="48" spans="1:16" hidden="1">
      <c r="A48" s="6"/>
      <c r="B48" s="16" t="s">
        <v>17</v>
      </c>
      <c r="C48" s="20" t="s">
        <v>6</v>
      </c>
      <c r="D48" s="24">
        <v>95</v>
      </c>
      <c r="E48" s="24">
        <v>0</v>
      </c>
      <c r="F48" s="24">
        <v>99</v>
      </c>
      <c r="G48" s="24">
        <v>532</v>
      </c>
      <c r="H48" s="24">
        <v>320</v>
      </c>
      <c r="I48" s="24">
        <v>889</v>
      </c>
      <c r="J48" s="24">
        <v>297</v>
      </c>
      <c r="K48" s="24">
        <v>1</v>
      </c>
      <c r="L48" s="24">
        <v>377</v>
      </c>
      <c r="M48" s="24">
        <v>348</v>
      </c>
      <c r="N48" s="24">
        <v>843</v>
      </c>
      <c r="O48" s="24">
        <v>360</v>
      </c>
      <c r="P48" s="30">
        <f t="shared" si="0"/>
        <v>4161</v>
      </c>
    </row>
    <row r="49" spans="1:16" hidden="1">
      <c r="A49" s="6"/>
      <c r="B49" s="16"/>
      <c r="C49" s="20" t="s">
        <v>3</v>
      </c>
      <c r="D49" s="24">
        <v>156</v>
      </c>
      <c r="E49" s="24">
        <v>33</v>
      </c>
      <c r="F49" s="24">
        <v>289</v>
      </c>
      <c r="G49" s="24">
        <v>981</v>
      </c>
      <c r="H49" s="24">
        <v>1748</v>
      </c>
      <c r="I49" s="24">
        <v>2125</v>
      </c>
      <c r="J49" s="24">
        <v>367</v>
      </c>
      <c r="K49" s="24">
        <v>396</v>
      </c>
      <c r="L49" s="24">
        <v>990</v>
      </c>
      <c r="M49" s="24">
        <v>1011</v>
      </c>
      <c r="N49" s="24">
        <v>1432</v>
      </c>
      <c r="O49" s="24">
        <v>1062</v>
      </c>
      <c r="P49" s="30">
        <f t="shared" si="0"/>
        <v>10590</v>
      </c>
    </row>
    <row r="50" spans="1:16" hidden="1">
      <c r="A50" s="6"/>
      <c r="B50" s="16"/>
      <c r="C50" s="20" t="s">
        <v>7</v>
      </c>
      <c r="D50" s="24">
        <v>134</v>
      </c>
      <c r="E50" s="24">
        <v>75</v>
      </c>
      <c r="F50" s="24">
        <v>542</v>
      </c>
      <c r="G50" s="24">
        <v>1245</v>
      </c>
      <c r="H50" s="24">
        <v>408</v>
      </c>
      <c r="I50" s="24">
        <v>885</v>
      </c>
      <c r="J50" s="24">
        <v>830</v>
      </c>
      <c r="K50" s="24">
        <v>173</v>
      </c>
      <c r="L50" s="24">
        <v>829</v>
      </c>
      <c r="M50" s="24">
        <v>923</v>
      </c>
      <c r="N50" s="24">
        <v>1707</v>
      </c>
      <c r="O50" s="24">
        <v>1342</v>
      </c>
      <c r="P50" s="30">
        <f t="shared" si="0"/>
        <v>9093</v>
      </c>
    </row>
    <row r="51" spans="1:16" hidden="1">
      <c r="A51" s="6"/>
      <c r="B51" s="16"/>
      <c r="C51" s="20" t="s">
        <v>23</v>
      </c>
      <c r="D51" s="24">
        <v>133</v>
      </c>
      <c r="E51" s="24">
        <v>0</v>
      </c>
      <c r="F51" s="24">
        <v>203</v>
      </c>
      <c r="G51" s="24">
        <v>1667</v>
      </c>
      <c r="H51" s="24">
        <v>747</v>
      </c>
      <c r="I51" s="24">
        <v>1290</v>
      </c>
      <c r="J51" s="24"/>
      <c r="K51" s="24"/>
      <c r="L51" s="24"/>
      <c r="M51" s="24"/>
      <c r="N51" s="24"/>
      <c r="O51" s="24"/>
      <c r="P51" s="30">
        <f t="shared" si="0"/>
        <v>4040</v>
      </c>
    </row>
    <row r="52" spans="1:16" hidden="1">
      <c r="A52" s="7"/>
      <c r="B52" s="17"/>
      <c r="C52" s="21" t="s">
        <v>34</v>
      </c>
      <c r="D52" s="26">
        <f t="shared" ref="D52:O52" si="10">MAX(D48:D51)</f>
        <v>156</v>
      </c>
      <c r="E52" s="26">
        <f t="shared" si="10"/>
        <v>75</v>
      </c>
      <c r="F52" s="26">
        <f t="shared" si="10"/>
        <v>542</v>
      </c>
      <c r="G52" s="26">
        <f t="shared" si="10"/>
        <v>1667</v>
      </c>
      <c r="H52" s="26">
        <f t="shared" si="10"/>
        <v>1748</v>
      </c>
      <c r="I52" s="26">
        <f t="shared" si="10"/>
        <v>2125</v>
      </c>
      <c r="J52" s="26">
        <f t="shared" si="10"/>
        <v>830</v>
      </c>
      <c r="K52" s="26">
        <f t="shared" si="10"/>
        <v>396</v>
      </c>
      <c r="L52" s="26">
        <f t="shared" si="10"/>
        <v>990</v>
      </c>
      <c r="M52" s="26">
        <f t="shared" si="10"/>
        <v>1011</v>
      </c>
      <c r="N52" s="26">
        <f t="shared" si="10"/>
        <v>1707</v>
      </c>
      <c r="O52" s="26">
        <f t="shared" si="10"/>
        <v>1342</v>
      </c>
      <c r="P52" s="32">
        <f t="shared" si="0"/>
        <v>12589</v>
      </c>
    </row>
    <row r="53" spans="1:16">
      <c r="A53" s="5" t="s">
        <v>30</v>
      </c>
      <c r="B53" s="15" t="s">
        <v>5</v>
      </c>
      <c r="C53" s="19" t="s">
        <v>6</v>
      </c>
      <c r="D53" s="23">
        <v>15867</v>
      </c>
      <c r="E53" s="23">
        <v>14464</v>
      </c>
      <c r="F53" s="23">
        <v>16112</v>
      </c>
      <c r="G53" s="23">
        <v>24208</v>
      </c>
      <c r="H53" s="23">
        <v>26550</v>
      </c>
      <c r="I53" s="23">
        <v>23450</v>
      </c>
      <c r="J53" s="23">
        <v>25973</v>
      </c>
      <c r="K53" s="23">
        <v>15370</v>
      </c>
      <c r="L53" s="23">
        <v>14587</v>
      </c>
      <c r="M53" s="23">
        <v>16947</v>
      </c>
      <c r="N53" s="23">
        <v>18633</v>
      </c>
      <c r="O53" s="23">
        <v>17391</v>
      </c>
      <c r="P53" s="29">
        <f t="shared" si="0"/>
        <v>229552</v>
      </c>
    </row>
    <row r="54" spans="1:16">
      <c r="A54" s="6"/>
      <c r="B54" s="16"/>
      <c r="C54" s="20" t="s">
        <v>3</v>
      </c>
      <c r="D54" s="24">
        <v>10813</v>
      </c>
      <c r="E54" s="24">
        <v>9287</v>
      </c>
      <c r="F54" s="24">
        <v>7391</v>
      </c>
      <c r="G54" s="24">
        <v>17433</v>
      </c>
      <c r="H54" s="24">
        <v>27979</v>
      </c>
      <c r="I54" s="24">
        <v>30605</v>
      </c>
      <c r="J54" s="24">
        <f>28155/2</f>
        <v>14077.5</v>
      </c>
      <c r="K54" s="24">
        <v>16093</v>
      </c>
      <c r="L54" s="24">
        <v>20101</v>
      </c>
      <c r="M54" s="24">
        <v>21541</v>
      </c>
      <c r="N54" s="24">
        <v>20482</v>
      </c>
      <c r="O54" s="24">
        <v>18284</v>
      </c>
      <c r="P54" s="30">
        <f t="shared" si="0"/>
        <v>214086.5</v>
      </c>
    </row>
    <row r="55" spans="1:16">
      <c r="A55" s="6"/>
      <c r="B55" s="16"/>
      <c r="C55" s="20" t="s">
        <v>7</v>
      </c>
      <c r="D55" s="24">
        <v>16148</v>
      </c>
      <c r="E55" s="24">
        <v>21069</v>
      </c>
      <c r="F55" s="24">
        <v>29082</v>
      </c>
      <c r="G55" s="24">
        <v>31491</v>
      </c>
      <c r="H55" s="24">
        <v>24601</v>
      </c>
      <c r="I55" s="24">
        <v>24514</v>
      </c>
      <c r="J55" s="24">
        <v>18889</v>
      </c>
      <c r="K55" s="24">
        <v>17566</v>
      </c>
      <c r="L55" s="24">
        <v>20732</v>
      </c>
      <c r="M55" s="24">
        <v>20077</v>
      </c>
      <c r="N55" s="24">
        <v>19935</v>
      </c>
      <c r="O55" s="24">
        <v>17269</v>
      </c>
      <c r="P55" s="30">
        <f t="shared" si="0"/>
        <v>261373</v>
      </c>
    </row>
    <row r="56" spans="1:16">
      <c r="A56" s="6"/>
      <c r="B56" s="16"/>
      <c r="C56" s="20" t="s">
        <v>23</v>
      </c>
      <c r="D56" s="24">
        <v>16300</v>
      </c>
      <c r="E56" s="24">
        <v>23397</v>
      </c>
      <c r="F56" s="24">
        <v>29437</v>
      </c>
      <c r="G56" s="24">
        <v>31902</v>
      </c>
      <c r="H56" s="24">
        <v>25164</v>
      </c>
      <c r="I56" s="24">
        <v>29999</v>
      </c>
      <c r="J56" s="24">
        <v>16104</v>
      </c>
      <c r="K56" s="24">
        <v>11232</v>
      </c>
      <c r="L56" s="24">
        <v>12016</v>
      </c>
      <c r="M56" s="24">
        <v>12441</v>
      </c>
      <c r="N56" s="24">
        <v>11830</v>
      </c>
      <c r="O56" s="24">
        <v>15540</v>
      </c>
      <c r="P56" s="30">
        <f t="shared" si="0"/>
        <v>235362</v>
      </c>
    </row>
    <row r="57" spans="1:16" ht="24.75">
      <c r="A57" s="6"/>
      <c r="B57" s="16"/>
      <c r="C57" s="21" t="s">
        <v>4</v>
      </c>
      <c r="D57" s="25">
        <f>AVERAGE(D53,D55,D56)</f>
        <v>16105</v>
      </c>
      <c r="E57" s="25">
        <f>AVERAGE(E53,E55,E56)</f>
        <v>19643.333333333332</v>
      </c>
      <c r="F57" s="25">
        <f t="shared" ref="F57:O57" si="11">AVERAGE(F53:F56)</f>
        <v>20505.5</v>
      </c>
      <c r="G57" s="25">
        <f t="shared" si="11"/>
        <v>26258.5</v>
      </c>
      <c r="H57" s="25">
        <f t="shared" si="11"/>
        <v>26073.5</v>
      </c>
      <c r="I57" s="25">
        <f t="shared" si="11"/>
        <v>27142</v>
      </c>
      <c r="J57" s="25">
        <f t="shared" si="11"/>
        <v>18760.875</v>
      </c>
      <c r="K57" s="25">
        <f t="shared" si="11"/>
        <v>15065.25</v>
      </c>
      <c r="L57" s="25">
        <f t="shared" si="11"/>
        <v>16859</v>
      </c>
      <c r="M57" s="25">
        <f t="shared" si="11"/>
        <v>17751.5</v>
      </c>
      <c r="N57" s="25">
        <f t="shared" si="11"/>
        <v>17720</v>
      </c>
      <c r="O57" s="25">
        <f t="shared" si="11"/>
        <v>17121</v>
      </c>
      <c r="P57" s="31">
        <f t="shared" si="0"/>
        <v>239005.45833333331</v>
      </c>
    </row>
    <row r="58" spans="1:16" hidden="1">
      <c r="A58" s="6"/>
      <c r="B58" s="16" t="s">
        <v>17</v>
      </c>
      <c r="C58" s="20" t="s">
        <v>6</v>
      </c>
      <c r="D58" s="24">
        <v>201</v>
      </c>
      <c r="E58" s="24">
        <v>13</v>
      </c>
      <c r="F58" s="24">
        <v>169</v>
      </c>
      <c r="G58" s="24">
        <v>1830</v>
      </c>
      <c r="H58" s="24">
        <v>2026</v>
      </c>
      <c r="I58" s="24">
        <v>3318</v>
      </c>
      <c r="J58" s="24">
        <v>928</v>
      </c>
      <c r="K58" s="24">
        <v>26</v>
      </c>
      <c r="L58" s="24">
        <v>1166</v>
      </c>
      <c r="M58" s="24">
        <v>1423</v>
      </c>
      <c r="N58" s="24">
        <v>2841</v>
      </c>
      <c r="O58" s="24">
        <v>1382</v>
      </c>
      <c r="P58" s="30">
        <f t="shared" si="0"/>
        <v>15323</v>
      </c>
    </row>
    <row r="59" spans="1:16" hidden="1">
      <c r="A59" s="6"/>
      <c r="B59" s="16"/>
      <c r="C59" s="20" t="s">
        <v>3</v>
      </c>
      <c r="D59" s="24">
        <v>393</v>
      </c>
      <c r="E59" s="24">
        <v>15</v>
      </c>
      <c r="F59" s="24">
        <v>1411</v>
      </c>
      <c r="G59" s="24">
        <v>2804</v>
      </c>
      <c r="H59" s="24">
        <v>4587</v>
      </c>
      <c r="I59" s="24">
        <v>7144</v>
      </c>
      <c r="J59" s="24">
        <v>981</v>
      </c>
      <c r="K59" s="24">
        <v>181</v>
      </c>
      <c r="L59" s="24">
        <v>1644</v>
      </c>
      <c r="M59" s="24">
        <v>3700</v>
      </c>
      <c r="N59" s="24">
        <v>3761</v>
      </c>
      <c r="O59" s="24">
        <v>2415</v>
      </c>
      <c r="P59" s="30">
        <f t="shared" si="0"/>
        <v>29036</v>
      </c>
    </row>
    <row r="60" spans="1:16" hidden="1">
      <c r="A60" s="6"/>
      <c r="B60" s="16"/>
      <c r="C60" s="20" t="s">
        <v>7</v>
      </c>
      <c r="D60" s="24">
        <v>264</v>
      </c>
      <c r="E60" s="24">
        <v>316</v>
      </c>
      <c r="F60" s="24">
        <v>1504</v>
      </c>
      <c r="G60" s="24">
        <v>3632</v>
      </c>
      <c r="H60" s="24">
        <v>1156</v>
      </c>
      <c r="I60" s="24">
        <v>2330</v>
      </c>
      <c r="J60" s="24">
        <v>2420</v>
      </c>
      <c r="K60" s="24">
        <v>380</v>
      </c>
      <c r="L60" s="24">
        <v>1973</v>
      </c>
      <c r="M60" s="24">
        <v>2684</v>
      </c>
      <c r="N60" s="24">
        <v>5752</v>
      </c>
      <c r="O60" s="24">
        <v>3837</v>
      </c>
      <c r="P60" s="30">
        <f t="shared" si="0"/>
        <v>26248</v>
      </c>
    </row>
    <row r="61" spans="1:16" hidden="1">
      <c r="A61" s="6"/>
      <c r="B61" s="16"/>
      <c r="C61" s="20" t="s">
        <v>23</v>
      </c>
      <c r="D61" s="24">
        <v>395</v>
      </c>
      <c r="E61" s="24">
        <v>14</v>
      </c>
      <c r="F61" s="24">
        <v>697</v>
      </c>
      <c r="G61" s="24">
        <v>5513</v>
      </c>
      <c r="H61" s="24">
        <v>1680</v>
      </c>
      <c r="I61" s="24">
        <v>4365</v>
      </c>
      <c r="J61" s="24"/>
      <c r="K61" s="24"/>
      <c r="L61" s="24"/>
      <c r="M61" s="24"/>
      <c r="N61" s="24"/>
      <c r="O61" s="24"/>
      <c r="P61" s="30">
        <f t="shared" si="0"/>
        <v>12664</v>
      </c>
    </row>
    <row r="62" spans="1:16" hidden="1">
      <c r="A62" s="7"/>
      <c r="B62" s="17"/>
      <c r="C62" s="21" t="s">
        <v>34</v>
      </c>
      <c r="D62" s="26">
        <f t="shared" ref="D62:O62" si="12">MAX(D58:D61)</f>
        <v>395</v>
      </c>
      <c r="E62" s="26">
        <f t="shared" si="12"/>
        <v>316</v>
      </c>
      <c r="F62" s="26">
        <f t="shared" si="12"/>
        <v>1504</v>
      </c>
      <c r="G62" s="26">
        <f t="shared" si="12"/>
        <v>5513</v>
      </c>
      <c r="H62" s="26">
        <f t="shared" si="12"/>
        <v>4587</v>
      </c>
      <c r="I62" s="26">
        <f t="shared" si="12"/>
        <v>7144</v>
      </c>
      <c r="J62" s="26">
        <f t="shared" si="12"/>
        <v>2420</v>
      </c>
      <c r="K62" s="26">
        <f t="shared" si="12"/>
        <v>380</v>
      </c>
      <c r="L62" s="26">
        <f t="shared" si="12"/>
        <v>1973</v>
      </c>
      <c r="M62" s="26">
        <f t="shared" si="12"/>
        <v>3700</v>
      </c>
      <c r="N62" s="26">
        <f t="shared" si="12"/>
        <v>5752</v>
      </c>
      <c r="O62" s="26">
        <f t="shared" si="12"/>
        <v>3837</v>
      </c>
      <c r="P62" s="32">
        <f t="shared" si="0"/>
        <v>37521</v>
      </c>
    </row>
    <row r="63" spans="1:16">
      <c r="A63" s="5" t="s">
        <v>32</v>
      </c>
      <c r="B63" s="15" t="s">
        <v>5</v>
      </c>
      <c r="C63" s="19" t="s">
        <v>6</v>
      </c>
      <c r="D63" s="23">
        <v>14036</v>
      </c>
      <c r="E63" s="23">
        <v>12453</v>
      </c>
      <c r="F63" s="23">
        <v>13719</v>
      </c>
      <c r="G63" s="23">
        <v>20362</v>
      </c>
      <c r="H63" s="23">
        <v>21929</v>
      </c>
      <c r="I63" s="23">
        <v>16762</v>
      </c>
      <c r="J63" s="23">
        <v>16245</v>
      </c>
      <c r="K63" s="23">
        <v>12345</v>
      </c>
      <c r="L63" s="23">
        <v>11741</v>
      </c>
      <c r="M63" s="23">
        <v>12449</v>
      </c>
      <c r="N63" s="23">
        <v>12352</v>
      </c>
      <c r="O63" s="23">
        <v>12670</v>
      </c>
      <c r="P63" s="29">
        <f t="shared" si="0"/>
        <v>177063</v>
      </c>
    </row>
    <row r="64" spans="1:16">
      <c r="A64" s="6"/>
      <c r="B64" s="16"/>
      <c r="C64" s="20" t="s">
        <v>3</v>
      </c>
      <c r="D64" s="24">
        <v>8543</v>
      </c>
      <c r="E64" s="24">
        <v>7500</v>
      </c>
      <c r="F64" s="24">
        <v>6510</v>
      </c>
      <c r="G64" s="24">
        <v>13424</v>
      </c>
      <c r="H64" s="24">
        <v>22384</v>
      </c>
      <c r="I64" s="24">
        <v>23872</v>
      </c>
      <c r="J64" s="24">
        <f>37937/2</f>
        <v>18968.5</v>
      </c>
      <c r="K64" s="24">
        <v>11987</v>
      </c>
      <c r="L64" s="24">
        <v>13467</v>
      </c>
      <c r="M64" s="24">
        <v>13559</v>
      </c>
      <c r="N64" s="24">
        <v>12690</v>
      </c>
      <c r="O64" s="24">
        <v>13805</v>
      </c>
      <c r="P64" s="30">
        <f t="shared" si="0"/>
        <v>166709.5</v>
      </c>
    </row>
    <row r="65" spans="1:16">
      <c r="A65" s="6"/>
      <c r="B65" s="16"/>
      <c r="C65" s="20" t="s">
        <v>7</v>
      </c>
      <c r="D65" s="24">
        <v>12670</v>
      </c>
      <c r="E65" s="24">
        <v>15922</v>
      </c>
      <c r="F65" s="24">
        <v>22626</v>
      </c>
      <c r="G65" s="24">
        <v>24405</v>
      </c>
      <c r="H65" s="24">
        <v>20573</v>
      </c>
      <c r="I65" s="24">
        <v>14557</v>
      </c>
      <c r="J65" s="24">
        <v>13642</v>
      </c>
      <c r="K65" s="24">
        <v>11936</v>
      </c>
      <c r="L65" s="24">
        <v>12434</v>
      </c>
      <c r="M65" s="24">
        <v>12885</v>
      </c>
      <c r="N65" s="24">
        <v>11546</v>
      </c>
      <c r="O65" s="24">
        <v>11663</v>
      </c>
      <c r="P65" s="30">
        <f t="shared" si="0"/>
        <v>184859</v>
      </c>
    </row>
    <row r="66" spans="1:16">
      <c r="A66" s="6"/>
      <c r="B66" s="16"/>
      <c r="C66" s="20" t="s">
        <v>23</v>
      </c>
      <c r="D66" s="24">
        <v>12013</v>
      </c>
      <c r="E66" s="24">
        <v>20013</v>
      </c>
      <c r="F66" s="24">
        <v>22426</v>
      </c>
      <c r="G66" s="24">
        <v>19782</v>
      </c>
      <c r="H66" s="24">
        <v>16626</v>
      </c>
      <c r="I66" s="24">
        <v>19401</v>
      </c>
      <c r="J66" s="24">
        <v>17214</v>
      </c>
      <c r="K66" s="24">
        <v>11441</v>
      </c>
      <c r="L66" s="24">
        <v>12210</v>
      </c>
      <c r="M66" s="24">
        <v>12815</v>
      </c>
      <c r="N66" s="24">
        <v>12057</v>
      </c>
      <c r="O66" s="24">
        <v>11571</v>
      </c>
      <c r="P66" s="30">
        <f t="shared" si="0"/>
        <v>187569</v>
      </c>
    </row>
    <row r="67" spans="1:16" ht="24">
      <c r="A67" s="6"/>
      <c r="B67" s="16"/>
      <c r="C67" s="21" t="s">
        <v>4</v>
      </c>
      <c r="D67" s="25">
        <f>AVERAGE(D63,D65,D66)</f>
        <v>12906.333333333334</v>
      </c>
      <c r="E67" s="25">
        <f>AVERAGE(E63,E65,E66)</f>
        <v>16129.333333333334</v>
      </c>
      <c r="F67" s="25">
        <f t="shared" ref="F67:O67" si="13">AVERAGE(F63:F66)</f>
        <v>16320.25</v>
      </c>
      <c r="G67" s="25">
        <f t="shared" si="13"/>
        <v>19493.25</v>
      </c>
      <c r="H67" s="25">
        <f t="shared" si="13"/>
        <v>20378</v>
      </c>
      <c r="I67" s="25">
        <f t="shared" si="13"/>
        <v>18648</v>
      </c>
      <c r="J67" s="25">
        <f t="shared" si="13"/>
        <v>16517.375</v>
      </c>
      <c r="K67" s="25">
        <f t="shared" si="13"/>
        <v>11927.25</v>
      </c>
      <c r="L67" s="25">
        <f t="shared" si="13"/>
        <v>12463</v>
      </c>
      <c r="M67" s="25">
        <f t="shared" si="13"/>
        <v>12927</v>
      </c>
      <c r="N67" s="25">
        <f t="shared" si="13"/>
        <v>12161.25</v>
      </c>
      <c r="O67" s="25">
        <f t="shared" si="13"/>
        <v>12427.25</v>
      </c>
      <c r="P67" s="31">
        <f t="shared" ref="P67:P87" si="14">SUM(D67:O67)</f>
        <v>182298.29166666669</v>
      </c>
    </row>
    <row r="68" spans="1:16" hidden="1">
      <c r="A68" s="6"/>
      <c r="B68" s="16" t="s">
        <v>17</v>
      </c>
      <c r="C68" s="20" t="s">
        <v>6</v>
      </c>
      <c r="D68" s="24">
        <v>611</v>
      </c>
      <c r="E68" s="24">
        <v>60</v>
      </c>
      <c r="F68" s="24">
        <v>578</v>
      </c>
      <c r="G68" s="24">
        <v>1972</v>
      </c>
      <c r="H68" s="24">
        <v>2056</v>
      </c>
      <c r="I68" s="24">
        <v>3067</v>
      </c>
      <c r="J68" s="24">
        <v>1104</v>
      </c>
      <c r="K68" s="24">
        <v>56</v>
      </c>
      <c r="L68" s="24">
        <v>1197</v>
      </c>
      <c r="M68" s="24">
        <v>1300</v>
      </c>
      <c r="N68" s="24">
        <v>2372</v>
      </c>
      <c r="O68" s="24">
        <v>1665</v>
      </c>
      <c r="P68" s="30">
        <f t="shared" si="14"/>
        <v>16038</v>
      </c>
    </row>
    <row r="69" spans="1:16" hidden="1">
      <c r="A69" s="6"/>
      <c r="B69" s="16"/>
      <c r="C69" s="20" t="s">
        <v>3</v>
      </c>
      <c r="D69" s="24">
        <v>644</v>
      </c>
      <c r="E69" s="24">
        <v>148</v>
      </c>
      <c r="F69" s="24">
        <v>989</v>
      </c>
      <c r="G69" s="24">
        <v>2042</v>
      </c>
      <c r="H69" s="24">
        <v>3142</v>
      </c>
      <c r="I69" s="24">
        <v>4967</v>
      </c>
      <c r="J69" s="24">
        <v>1301</v>
      </c>
      <c r="K69" s="24">
        <v>161</v>
      </c>
      <c r="L69" s="24">
        <v>1103</v>
      </c>
      <c r="M69" s="24">
        <v>2279</v>
      </c>
      <c r="N69" s="24">
        <v>2723</v>
      </c>
      <c r="O69" s="24">
        <v>2052</v>
      </c>
      <c r="P69" s="30">
        <f t="shared" si="14"/>
        <v>21551</v>
      </c>
    </row>
    <row r="70" spans="1:16" hidden="1">
      <c r="A70" s="6"/>
      <c r="B70" s="16"/>
      <c r="C70" s="20" t="s">
        <v>7</v>
      </c>
      <c r="D70" s="24">
        <v>303</v>
      </c>
      <c r="E70" s="24">
        <v>93</v>
      </c>
      <c r="F70" s="24">
        <v>1160</v>
      </c>
      <c r="G70" s="24">
        <v>2590</v>
      </c>
      <c r="H70" s="24">
        <v>1839</v>
      </c>
      <c r="I70" s="24">
        <v>2121</v>
      </c>
      <c r="J70" s="24">
        <v>2174</v>
      </c>
      <c r="K70" s="24">
        <v>364</v>
      </c>
      <c r="L70" s="24">
        <v>1286</v>
      </c>
      <c r="M70" s="24">
        <v>1656</v>
      </c>
      <c r="N70" s="24">
        <v>3538</v>
      </c>
      <c r="O70" s="24">
        <v>2609</v>
      </c>
      <c r="P70" s="30">
        <f t="shared" si="14"/>
        <v>19733</v>
      </c>
    </row>
    <row r="71" spans="1:16" hidden="1">
      <c r="A71" s="6"/>
      <c r="B71" s="16"/>
      <c r="C71" s="20" t="s">
        <v>23</v>
      </c>
      <c r="D71" s="24">
        <v>349</v>
      </c>
      <c r="E71" s="24">
        <v>33</v>
      </c>
      <c r="F71" s="24">
        <v>784</v>
      </c>
      <c r="G71" s="24">
        <v>3951</v>
      </c>
      <c r="H71" s="24">
        <v>1744</v>
      </c>
      <c r="I71" s="24">
        <v>3269</v>
      </c>
      <c r="J71" s="24"/>
      <c r="K71" s="24"/>
      <c r="L71" s="24"/>
      <c r="M71" s="24"/>
      <c r="N71" s="24"/>
      <c r="O71" s="24"/>
      <c r="P71" s="30">
        <f t="shared" si="14"/>
        <v>10130</v>
      </c>
    </row>
    <row r="72" spans="1:16" hidden="1">
      <c r="A72" s="7"/>
      <c r="B72" s="17"/>
      <c r="C72" s="21" t="s">
        <v>34</v>
      </c>
      <c r="D72" s="26">
        <f t="shared" ref="D72:O72" si="15">MAX(D68:D71)</f>
        <v>644</v>
      </c>
      <c r="E72" s="26">
        <f t="shared" si="15"/>
        <v>148</v>
      </c>
      <c r="F72" s="26">
        <f t="shared" si="15"/>
        <v>1160</v>
      </c>
      <c r="G72" s="26">
        <f t="shared" si="15"/>
        <v>3951</v>
      </c>
      <c r="H72" s="26">
        <f t="shared" si="15"/>
        <v>3142</v>
      </c>
      <c r="I72" s="26">
        <f t="shared" si="15"/>
        <v>4967</v>
      </c>
      <c r="J72" s="26">
        <f t="shared" si="15"/>
        <v>2174</v>
      </c>
      <c r="K72" s="26">
        <f t="shared" si="15"/>
        <v>364</v>
      </c>
      <c r="L72" s="26">
        <f t="shared" si="15"/>
        <v>1286</v>
      </c>
      <c r="M72" s="26">
        <f t="shared" si="15"/>
        <v>2279</v>
      </c>
      <c r="N72" s="26">
        <f t="shared" si="15"/>
        <v>3538</v>
      </c>
      <c r="O72" s="26">
        <f t="shared" si="15"/>
        <v>2609</v>
      </c>
      <c r="P72" s="32">
        <f t="shared" si="14"/>
        <v>26262</v>
      </c>
    </row>
    <row r="73" spans="1:16">
      <c r="A73" s="11" t="s">
        <v>33</v>
      </c>
      <c r="B73" s="18" t="s">
        <v>5</v>
      </c>
      <c r="C73" s="22" t="s">
        <v>6</v>
      </c>
      <c r="D73" s="27">
        <v>2745</v>
      </c>
      <c r="E73" s="27">
        <v>1562</v>
      </c>
      <c r="F73" s="27">
        <v>1330</v>
      </c>
      <c r="G73" s="27">
        <v>1795</v>
      </c>
      <c r="H73" s="27">
        <v>2428</v>
      </c>
      <c r="I73" s="27">
        <v>1199</v>
      </c>
      <c r="J73" s="27">
        <v>2652</v>
      </c>
      <c r="K73" s="27">
        <v>1972</v>
      </c>
      <c r="L73" s="27">
        <v>1624</v>
      </c>
      <c r="M73" s="27">
        <v>2866</v>
      </c>
      <c r="N73" s="27">
        <v>3443</v>
      </c>
      <c r="O73" s="27">
        <v>3377</v>
      </c>
      <c r="P73" s="33">
        <f t="shared" si="14"/>
        <v>26993</v>
      </c>
    </row>
    <row r="74" spans="1:16">
      <c r="A74" s="11"/>
      <c r="B74" s="16"/>
      <c r="C74" s="20" t="s">
        <v>3</v>
      </c>
      <c r="D74" s="24">
        <v>2058</v>
      </c>
      <c r="E74" s="24">
        <v>1116</v>
      </c>
      <c r="F74" s="24">
        <v>796</v>
      </c>
      <c r="G74" s="24">
        <v>2215</v>
      </c>
      <c r="H74" s="24">
        <v>3398</v>
      </c>
      <c r="I74" s="24">
        <v>4144</v>
      </c>
      <c r="J74" s="24">
        <f>4928/2</f>
        <v>2464</v>
      </c>
      <c r="K74" s="24">
        <v>1858</v>
      </c>
      <c r="L74" s="24">
        <v>4167</v>
      </c>
      <c r="M74" s="24">
        <v>5352</v>
      </c>
      <c r="N74" s="24">
        <v>5640</v>
      </c>
      <c r="O74" s="24">
        <v>3081</v>
      </c>
      <c r="P74" s="30">
        <f t="shared" si="14"/>
        <v>36289</v>
      </c>
    </row>
    <row r="75" spans="1:16">
      <c r="A75" s="11"/>
      <c r="B75" s="16"/>
      <c r="C75" s="20" t="s">
        <v>7</v>
      </c>
      <c r="D75" s="24">
        <v>1040</v>
      </c>
      <c r="E75" s="24">
        <v>1246</v>
      </c>
      <c r="F75" s="24">
        <v>2164</v>
      </c>
      <c r="G75" s="24">
        <v>3600</v>
      </c>
      <c r="H75" s="24">
        <v>2292</v>
      </c>
      <c r="I75" s="24">
        <v>3057</v>
      </c>
      <c r="J75" s="24">
        <v>2391</v>
      </c>
      <c r="K75" s="24">
        <v>1923</v>
      </c>
      <c r="L75" s="24">
        <v>4063</v>
      </c>
      <c r="M75" s="24">
        <v>5808</v>
      </c>
      <c r="N75" s="24">
        <v>7289</v>
      </c>
      <c r="O75" s="24">
        <v>4627</v>
      </c>
      <c r="P75" s="30">
        <f t="shared" si="14"/>
        <v>39500</v>
      </c>
    </row>
    <row r="76" spans="1:16">
      <c r="A76" s="11"/>
      <c r="B76" s="16"/>
      <c r="C76" s="20" t="s">
        <v>23</v>
      </c>
      <c r="D76" s="24">
        <v>1307</v>
      </c>
      <c r="E76" s="24">
        <v>1419</v>
      </c>
      <c r="F76" s="24">
        <v>3871</v>
      </c>
      <c r="G76" s="24">
        <v>5111</v>
      </c>
      <c r="H76" s="24">
        <v>3249</v>
      </c>
      <c r="I76" s="24">
        <v>4687</v>
      </c>
      <c r="J76" s="24">
        <v>1580</v>
      </c>
      <c r="K76" s="24">
        <v>1824</v>
      </c>
      <c r="L76" s="24">
        <v>4701</v>
      </c>
      <c r="M76" s="24">
        <v>5789</v>
      </c>
      <c r="N76" s="24">
        <v>6994</v>
      </c>
      <c r="O76" s="24">
        <v>2524</v>
      </c>
      <c r="P76" s="30">
        <f t="shared" si="14"/>
        <v>43056</v>
      </c>
    </row>
    <row r="77" spans="1:16" ht="24">
      <c r="A77" s="12"/>
      <c r="B77" s="17"/>
      <c r="C77" s="21" t="s">
        <v>4</v>
      </c>
      <c r="D77" s="25">
        <f>AVERAGE(D73,D75,D76)</f>
        <v>1697.3333333333333</v>
      </c>
      <c r="E77" s="25">
        <f>AVERAGE(E73,E75,E76)</f>
        <v>1409</v>
      </c>
      <c r="F77" s="25">
        <f t="shared" ref="F77:O77" si="16">AVERAGE(F73:F76)</f>
        <v>2040.25</v>
      </c>
      <c r="G77" s="25">
        <f t="shared" si="16"/>
        <v>3180.25</v>
      </c>
      <c r="H77" s="25">
        <f t="shared" si="16"/>
        <v>2841.75</v>
      </c>
      <c r="I77" s="25">
        <f t="shared" si="16"/>
        <v>3271.75</v>
      </c>
      <c r="J77" s="25">
        <f t="shared" si="16"/>
        <v>2271.75</v>
      </c>
      <c r="K77" s="25">
        <f t="shared" si="16"/>
        <v>1894.25</v>
      </c>
      <c r="L77" s="25">
        <f t="shared" si="16"/>
        <v>3638.75</v>
      </c>
      <c r="M77" s="25">
        <f t="shared" si="16"/>
        <v>4953.75</v>
      </c>
      <c r="N77" s="25">
        <f t="shared" si="16"/>
        <v>5841.5</v>
      </c>
      <c r="O77" s="25">
        <f t="shared" si="16"/>
        <v>3402.25</v>
      </c>
      <c r="P77" s="31">
        <f t="shared" si="14"/>
        <v>36442.583333333328</v>
      </c>
    </row>
    <row r="78" spans="1:16">
      <c r="A78" s="11" t="s">
        <v>29</v>
      </c>
      <c r="B78" s="18" t="s">
        <v>5</v>
      </c>
      <c r="C78" s="22" t="s">
        <v>6</v>
      </c>
      <c r="D78" s="27">
        <v>1244</v>
      </c>
      <c r="E78" s="27">
        <v>1194</v>
      </c>
      <c r="F78" s="27">
        <v>1212</v>
      </c>
      <c r="G78" s="27">
        <v>1376</v>
      </c>
      <c r="H78" s="27">
        <v>2002</v>
      </c>
      <c r="I78" s="27">
        <v>1731</v>
      </c>
      <c r="J78" s="27">
        <v>1268</v>
      </c>
      <c r="K78" s="27">
        <v>1336</v>
      </c>
      <c r="L78" s="27">
        <v>1360</v>
      </c>
      <c r="M78" s="27">
        <v>1332</v>
      </c>
      <c r="N78" s="27">
        <v>1667</v>
      </c>
      <c r="O78" s="27">
        <v>1535</v>
      </c>
      <c r="P78" s="33">
        <f t="shared" si="14"/>
        <v>17257</v>
      </c>
    </row>
    <row r="79" spans="1:16">
      <c r="A79" s="11"/>
      <c r="B79" s="16"/>
      <c r="C79" s="20" t="s">
        <v>3</v>
      </c>
      <c r="D79" s="24">
        <v>1108</v>
      </c>
      <c r="E79" s="24">
        <v>897</v>
      </c>
      <c r="F79" s="24">
        <v>1219</v>
      </c>
      <c r="G79" s="24">
        <v>2128</v>
      </c>
      <c r="H79" s="24">
        <v>2782</v>
      </c>
      <c r="I79" s="24">
        <v>3275</v>
      </c>
      <c r="J79" s="24">
        <v>1748</v>
      </c>
      <c r="K79" s="24">
        <v>1701</v>
      </c>
      <c r="L79" s="24">
        <v>1942</v>
      </c>
      <c r="M79" s="24">
        <v>3610</v>
      </c>
      <c r="N79" s="24">
        <v>3215</v>
      </c>
      <c r="O79" s="24">
        <v>2491</v>
      </c>
      <c r="P79" s="33">
        <f t="shared" si="14"/>
        <v>26116</v>
      </c>
    </row>
    <row r="80" spans="1:16">
      <c r="A80" s="11"/>
      <c r="B80" s="16"/>
      <c r="C80" s="20" t="s">
        <v>7</v>
      </c>
      <c r="D80" s="24">
        <v>1422</v>
      </c>
      <c r="E80" s="24">
        <v>1148</v>
      </c>
      <c r="F80" s="24">
        <v>1423</v>
      </c>
      <c r="G80" s="24">
        <v>1741</v>
      </c>
      <c r="H80" s="24">
        <v>1540</v>
      </c>
      <c r="I80" s="24">
        <v>1478</v>
      </c>
      <c r="J80" s="24">
        <v>1600</v>
      </c>
      <c r="K80" s="24">
        <v>1546</v>
      </c>
      <c r="L80" s="24">
        <v>1537</v>
      </c>
      <c r="M80" s="24">
        <v>2122</v>
      </c>
      <c r="N80" s="24">
        <v>2409</v>
      </c>
      <c r="O80" s="24">
        <v>2468</v>
      </c>
      <c r="P80" s="30">
        <f t="shared" si="14"/>
        <v>20434</v>
      </c>
    </row>
    <row r="81" spans="1:16">
      <c r="A81" s="11"/>
      <c r="B81" s="16"/>
      <c r="C81" s="20" t="s">
        <v>23</v>
      </c>
      <c r="D81" s="24">
        <v>1573</v>
      </c>
      <c r="E81" s="24">
        <v>1373</v>
      </c>
      <c r="F81" s="24">
        <v>1314</v>
      </c>
      <c r="G81" s="24">
        <v>2196</v>
      </c>
      <c r="H81" s="24">
        <v>1678</v>
      </c>
      <c r="I81" s="24">
        <v>1665</v>
      </c>
      <c r="J81" s="24">
        <v>1508</v>
      </c>
      <c r="K81" s="24">
        <v>1268</v>
      </c>
      <c r="L81" s="24">
        <v>1401</v>
      </c>
      <c r="M81" s="24">
        <v>2061</v>
      </c>
      <c r="N81" s="24">
        <v>2452</v>
      </c>
      <c r="O81" s="24">
        <v>1973</v>
      </c>
      <c r="P81" s="30">
        <f t="shared" si="14"/>
        <v>20462</v>
      </c>
    </row>
    <row r="82" spans="1:16" ht="24">
      <c r="A82" s="12"/>
      <c r="B82" s="17"/>
      <c r="C82" s="21" t="s">
        <v>4</v>
      </c>
      <c r="D82" s="25">
        <f>AVERAGE(D78,D80,D81)</f>
        <v>1413</v>
      </c>
      <c r="E82" s="25">
        <f>AVERAGE(E78,E80,E81)</f>
        <v>1238.3333333333333</v>
      </c>
      <c r="F82" s="25">
        <f t="shared" ref="F82:O82" si="17">AVERAGE(F78:F81)</f>
        <v>1292</v>
      </c>
      <c r="G82" s="25">
        <f t="shared" si="17"/>
        <v>1860.25</v>
      </c>
      <c r="H82" s="25">
        <f t="shared" si="17"/>
        <v>2000.5</v>
      </c>
      <c r="I82" s="25">
        <f t="shared" si="17"/>
        <v>2037.25</v>
      </c>
      <c r="J82" s="25">
        <f t="shared" si="17"/>
        <v>1531</v>
      </c>
      <c r="K82" s="25">
        <f t="shared" si="17"/>
        <v>1462.75</v>
      </c>
      <c r="L82" s="25">
        <f t="shared" si="17"/>
        <v>1560</v>
      </c>
      <c r="M82" s="25">
        <f t="shared" si="17"/>
        <v>2281.25</v>
      </c>
      <c r="N82" s="25">
        <f t="shared" si="17"/>
        <v>2435.75</v>
      </c>
      <c r="O82" s="25">
        <f t="shared" si="17"/>
        <v>2116.75</v>
      </c>
      <c r="P82" s="31">
        <f t="shared" si="14"/>
        <v>21228.833333333332</v>
      </c>
    </row>
    <row r="83" spans="1:16">
      <c r="A83" s="11" t="s">
        <v>35</v>
      </c>
      <c r="B83" s="18" t="s">
        <v>5</v>
      </c>
      <c r="C83" s="22" t="s">
        <v>6</v>
      </c>
      <c r="D83" s="27">
        <v>800</v>
      </c>
      <c r="E83" s="27">
        <v>927</v>
      </c>
      <c r="F83" s="27">
        <v>931</v>
      </c>
      <c r="G83" s="27">
        <v>1113</v>
      </c>
      <c r="H83" s="27">
        <v>928</v>
      </c>
      <c r="I83" s="27">
        <v>1148</v>
      </c>
      <c r="J83" s="27">
        <v>986</v>
      </c>
      <c r="K83" s="27">
        <v>1033</v>
      </c>
      <c r="L83" s="27">
        <v>1120</v>
      </c>
      <c r="M83" s="27">
        <v>1046</v>
      </c>
      <c r="N83" s="27">
        <v>1142</v>
      </c>
      <c r="O83" s="27">
        <v>1075</v>
      </c>
      <c r="P83" s="33">
        <f t="shared" si="14"/>
        <v>12249</v>
      </c>
    </row>
    <row r="84" spans="1:16">
      <c r="A84" s="11"/>
      <c r="B84" s="16"/>
      <c r="C84" s="20" t="s">
        <v>3</v>
      </c>
      <c r="D84" s="24">
        <v>829</v>
      </c>
      <c r="E84" s="24">
        <v>785</v>
      </c>
      <c r="F84" s="24">
        <v>896</v>
      </c>
      <c r="G84" s="24">
        <v>1138</v>
      </c>
      <c r="H84" s="24">
        <v>1291</v>
      </c>
      <c r="I84" s="24">
        <v>1350</v>
      </c>
      <c r="J84" s="24">
        <v>1095</v>
      </c>
      <c r="K84" s="24">
        <v>1229</v>
      </c>
      <c r="L84" s="24">
        <v>1307</v>
      </c>
      <c r="M84" s="24">
        <v>1308</v>
      </c>
      <c r="N84" s="24">
        <v>1257</v>
      </c>
      <c r="O84" s="24">
        <v>1214</v>
      </c>
      <c r="P84" s="30">
        <f t="shared" si="14"/>
        <v>13699</v>
      </c>
    </row>
    <row r="85" spans="1:16">
      <c r="A85" s="11"/>
      <c r="B85" s="16"/>
      <c r="C85" s="20" t="s">
        <v>7</v>
      </c>
      <c r="D85" s="24">
        <v>932</v>
      </c>
      <c r="E85" s="24">
        <v>1031</v>
      </c>
      <c r="F85" s="24">
        <v>1037</v>
      </c>
      <c r="G85" s="24">
        <v>1346</v>
      </c>
      <c r="H85" s="24">
        <v>1068</v>
      </c>
      <c r="I85" s="24">
        <v>1038</v>
      </c>
      <c r="J85" s="24">
        <v>1173</v>
      </c>
      <c r="K85" s="24">
        <v>1243</v>
      </c>
      <c r="L85" s="24">
        <v>1337</v>
      </c>
      <c r="M85" s="24">
        <v>1338</v>
      </c>
      <c r="N85" s="24">
        <v>1439</v>
      </c>
      <c r="O85" s="24">
        <v>1305</v>
      </c>
      <c r="P85" s="30">
        <f t="shared" si="14"/>
        <v>14287</v>
      </c>
    </row>
    <row r="86" spans="1:16">
      <c r="A86" s="11"/>
      <c r="B86" s="16"/>
      <c r="C86" s="20" t="s">
        <v>23</v>
      </c>
      <c r="D86" s="24">
        <v>1031</v>
      </c>
      <c r="E86" s="24">
        <v>1088</v>
      </c>
      <c r="F86" s="24">
        <v>1018</v>
      </c>
      <c r="G86" s="24">
        <v>1458</v>
      </c>
      <c r="H86" s="24">
        <v>1047</v>
      </c>
      <c r="I86" s="24">
        <v>1157</v>
      </c>
      <c r="J86" s="24">
        <v>1193</v>
      </c>
      <c r="K86" s="24">
        <v>1096</v>
      </c>
      <c r="L86" s="24">
        <v>1397</v>
      </c>
      <c r="M86" s="24">
        <v>1316</v>
      </c>
      <c r="N86" s="24">
        <v>1543</v>
      </c>
      <c r="O86" s="24">
        <v>1338</v>
      </c>
      <c r="P86" s="30">
        <f t="shared" si="14"/>
        <v>14682</v>
      </c>
    </row>
    <row r="87" spans="1:16" ht="24">
      <c r="A87" s="12"/>
      <c r="B87" s="17"/>
      <c r="C87" s="21" t="s">
        <v>4</v>
      </c>
      <c r="D87" s="25">
        <f>AVERAGE(D83,D85,D86)</f>
        <v>921</v>
      </c>
      <c r="E87" s="25">
        <f>AVERAGE(E83,E85,E86)</f>
        <v>1015.3333333333334</v>
      </c>
      <c r="F87" s="25">
        <f t="shared" ref="F87:O87" si="18">AVERAGE(F83:F86)</f>
        <v>970.5</v>
      </c>
      <c r="G87" s="25">
        <f t="shared" si="18"/>
        <v>1263.75</v>
      </c>
      <c r="H87" s="25">
        <f t="shared" si="18"/>
        <v>1083.5</v>
      </c>
      <c r="I87" s="25">
        <f t="shared" si="18"/>
        <v>1173.25</v>
      </c>
      <c r="J87" s="25">
        <f t="shared" si="18"/>
        <v>1111.75</v>
      </c>
      <c r="K87" s="25">
        <f t="shared" si="18"/>
        <v>1150.25</v>
      </c>
      <c r="L87" s="25">
        <f t="shared" si="18"/>
        <v>1290.25</v>
      </c>
      <c r="M87" s="25">
        <f t="shared" si="18"/>
        <v>1252</v>
      </c>
      <c r="N87" s="25">
        <f t="shared" si="18"/>
        <v>1345.25</v>
      </c>
      <c r="O87" s="25">
        <f t="shared" si="18"/>
        <v>1233</v>
      </c>
      <c r="P87" s="31">
        <f t="shared" si="14"/>
        <v>13809.833333333334</v>
      </c>
    </row>
    <row r="88" spans="1:16" ht="24">
      <c r="A88" s="13" t="s">
        <v>27</v>
      </c>
    </row>
  </sheetData>
  <mergeCells count="28">
    <mergeCell ref="A1:P1"/>
    <mergeCell ref="B3:B7"/>
    <mergeCell ref="B8:B12"/>
    <mergeCell ref="B13:B17"/>
    <mergeCell ref="B18:B22"/>
    <mergeCell ref="B23:B27"/>
    <mergeCell ref="B28:B32"/>
    <mergeCell ref="B33:B37"/>
    <mergeCell ref="B38:B42"/>
    <mergeCell ref="B43:B47"/>
    <mergeCell ref="B48:B52"/>
    <mergeCell ref="B53:B57"/>
    <mergeCell ref="B58:B62"/>
    <mergeCell ref="B63:B67"/>
    <mergeCell ref="B68:B72"/>
    <mergeCell ref="A73:A77"/>
    <mergeCell ref="B73:B77"/>
    <mergeCell ref="A78:A82"/>
    <mergeCell ref="B78:B82"/>
    <mergeCell ref="A83:A87"/>
    <mergeCell ref="B83:B87"/>
    <mergeCell ref="A3:A12"/>
    <mergeCell ref="A13:A22"/>
    <mergeCell ref="A23:A32"/>
    <mergeCell ref="A33:A42"/>
    <mergeCell ref="A43:A52"/>
    <mergeCell ref="A53:A62"/>
    <mergeCell ref="A63:A72"/>
  </mergeCells>
  <phoneticPr fontId="1" type="Hiragana"/>
  <pageMargins left="0.7" right="0.7" top="0.35629921259842523" bottom="0.35629921259842523" header="0.3" footer="0.3"/>
  <pageSetup paperSize="9" scale="50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西川 直孝</dc:creator>
  <cp:lastModifiedBy>木村　裕行</cp:lastModifiedBy>
  <dcterms:created xsi:type="dcterms:W3CDTF">2022-10-18T07:23:03Z</dcterms:created>
  <dcterms:modified xsi:type="dcterms:W3CDTF">2023-09-27T04:16:19Z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2023-09-27T04:16:19Z</vt:filetime>
  </property>
</Properties>
</file>